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8120" windowHeight="7245"/>
  </bookViews>
  <sheets>
    <sheet name="TdB" sheetId="1" r:id="rId1"/>
    <sheet name="Processus P1" sheetId="4" r:id="rId2"/>
    <sheet name="Processus P2" sheetId="7" r:id="rId3"/>
    <sheet name="Processus P3" sheetId="6" r:id="rId4"/>
    <sheet name="Processus S1" sheetId="8" r:id="rId5"/>
    <sheet name="Processus S2" sheetId="9" r:id="rId6"/>
    <sheet name="Processus S3" sheetId="10" r:id="rId7"/>
    <sheet name="Processus S4" sheetId="11" r:id="rId8"/>
    <sheet name="Processus S5" sheetId="12" r:id="rId9"/>
    <sheet name="Processus S6" sheetId="13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D82" i="13" l="1"/>
  <c r="D81" i="13"/>
  <c r="D80" i="13"/>
  <c r="D79" i="13"/>
  <c r="D78" i="13"/>
  <c r="D77" i="13"/>
  <c r="D76" i="13"/>
  <c r="D71" i="13"/>
  <c r="D72" i="13" s="1"/>
  <c r="D66" i="13"/>
  <c r="D65" i="13"/>
  <c r="D64" i="13"/>
  <c r="D63" i="13"/>
  <c r="D62" i="13"/>
  <c r="D61" i="13"/>
  <c r="D60" i="13"/>
  <c r="D55" i="13"/>
  <c r="D56" i="13" s="1"/>
  <c r="D50" i="13"/>
  <c r="D49" i="13"/>
  <c r="D48" i="13"/>
  <c r="D47" i="13"/>
  <c r="D46" i="13"/>
  <c r="D45" i="13"/>
  <c r="D44" i="13"/>
  <c r="D39" i="13"/>
  <c r="D40" i="13" s="1"/>
  <c r="D34" i="13"/>
  <c r="D33" i="13"/>
  <c r="D32" i="13"/>
  <c r="D31" i="13"/>
  <c r="D23" i="13"/>
  <c r="D24" i="13" s="1"/>
  <c r="R17" i="13"/>
  <c r="O17" i="13"/>
  <c r="P17" i="13" s="1"/>
  <c r="K17" i="13"/>
  <c r="I17" i="13"/>
  <c r="L17" i="13" s="1"/>
  <c r="H17" i="13"/>
  <c r="D17" i="13"/>
  <c r="C17" i="13"/>
  <c r="B17" i="13"/>
  <c r="R16" i="13"/>
  <c r="P16" i="13"/>
  <c r="S16" i="13" s="1"/>
  <c r="O16" i="13"/>
  <c r="N17" i="13" s="1"/>
  <c r="N16" i="13"/>
  <c r="K16" i="13"/>
  <c r="H16" i="13"/>
  <c r="I16" i="13" s="1"/>
  <c r="S15" i="13"/>
  <c r="R15" i="13"/>
  <c r="P15" i="13"/>
  <c r="O15" i="13"/>
  <c r="N15" i="13"/>
  <c r="K15" i="13"/>
  <c r="H15" i="13"/>
  <c r="G16" i="13" s="1"/>
  <c r="R14" i="13"/>
  <c r="P14" i="13"/>
  <c r="S14" i="13" s="1"/>
  <c r="O14" i="13"/>
  <c r="N14" i="13"/>
  <c r="K14" i="13"/>
  <c r="H14" i="13"/>
  <c r="G15" i="13" s="1"/>
  <c r="S13" i="13"/>
  <c r="R13" i="13"/>
  <c r="P13" i="13"/>
  <c r="O13" i="13"/>
  <c r="N13" i="13"/>
  <c r="K13" i="13"/>
  <c r="H13" i="13"/>
  <c r="G14" i="13" s="1"/>
  <c r="R12" i="13"/>
  <c r="P12" i="13"/>
  <c r="S12" i="13" s="1"/>
  <c r="O12" i="13"/>
  <c r="N12" i="13"/>
  <c r="K12" i="13"/>
  <c r="H12" i="13"/>
  <c r="G13" i="13" s="1"/>
  <c r="S11" i="13"/>
  <c r="R11" i="13"/>
  <c r="P11" i="13"/>
  <c r="O11" i="13"/>
  <c r="N11" i="13"/>
  <c r="K11" i="13"/>
  <c r="H11" i="13"/>
  <c r="G12" i="13" s="1"/>
  <c r="R10" i="13"/>
  <c r="P10" i="13"/>
  <c r="S10" i="13" s="1"/>
  <c r="O10" i="13"/>
  <c r="N10" i="13"/>
  <c r="H10" i="13"/>
  <c r="G11" i="13" s="1"/>
  <c r="S9" i="13"/>
  <c r="R9" i="13"/>
  <c r="P9" i="13"/>
  <c r="O9" i="13"/>
  <c r="N9" i="13"/>
  <c r="H9" i="13"/>
  <c r="R8" i="13"/>
  <c r="P8" i="13"/>
  <c r="S8" i="13" s="1"/>
  <c r="O8" i="13"/>
  <c r="K8" i="13"/>
  <c r="K9" i="13" s="1"/>
  <c r="H8" i="13"/>
  <c r="R7" i="13"/>
  <c r="O7" i="13"/>
  <c r="N7" i="13"/>
  <c r="N8" i="13" s="1"/>
  <c r="K7" i="13"/>
  <c r="H7" i="13"/>
  <c r="R6" i="13"/>
  <c r="P6" i="13"/>
  <c r="P7" i="13" s="1"/>
  <c r="S7" i="13" s="1"/>
  <c r="O6" i="13"/>
  <c r="K6" i="13"/>
  <c r="I6" i="13"/>
  <c r="L6" i="13" s="1"/>
  <c r="H6" i="13"/>
  <c r="G7" i="13" s="1"/>
  <c r="K10" i="13" l="1"/>
  <c r="L14" i="13"/>
  <c r="E40" i="13"/>
  <c r="D41" i="13"/>
  <c r="E56" i="13"/>
  <c r="D57" i="13"/>
  <c r="E72" i="13"/>
  <c r="D73" i="13"/>
  <c r="L13" i="13"/>
  <c r="L16" i="13"/>
  <c r="S17" i="13"/>
  <c r="G8" i="13"/>
  <c r="G9" i="13" s="1"/>
  <c r="G10" i="13" s="1"/>
  <c r="L15" i="13"/>
  <c r="E24" i="13"/>
  <c r="D25" i="13"/>
  <c r="I7" i="13"/>
  <c r="L7" i="13" s="1"/>
  <c r="L8" i="13"/>
  <c r="I9" i="13"/>
  <c r="L9" i="13" s="1"/>
  <c r="I11" i="13"/>
  <c r="L11" i="13" s="1"/>
  <c r="I13" i="13"/>
  <c r="I15" i="13"/>
  <c r="E23" i="13"/>
  <c r="E39" i="13"/>
  <c r="E55" i="13"/>
  <c r="E71" i="13"/>
  <c r="S6" i="13"/>
  <c r="G17" i="13"/>
  <c r="I8" i="13"/>
  <c r="I10" i="13"/>
  <c r="I12" i="13"/>
  <c r="L12" i="13" s="1"/>
  <c r="I14" i="13"/>
  <c r="D26" i="13" l="1"/>
  <c r="E25" i="13"/>
  <c r="D74" i="13"/>
  <c r="E73" i="13"/>
  <c r="D42" i="13"/>
  <c r="E41" i="13"/>
  <c r="D58" i="13"/>
  <c r="E57" i="13"/>
  <c r="L10" i="13"/>
  <c r="E42" i="13" l="1"/>
  <c r="D43" i="13"/>
  <c r="E43" i="13" s="1"/>
  <c r="E44" i="13" s="1"/>
  <c r="E45" i="13" s="1"/>
  <c r="E46" i="13" s="1"/>
  <c r="E47" i="13" s="1"/>
  <c r="E48" i="13" s="1"/>
  <c r="E49" i="13" s="1"/>
  <c r="E50" i="13" s="1"/>
  <c r="E58" i="13"/>
  <c r="D59" i="13"/>
  <c r="E59" i="13" s="1"/>
  <c r="E60" i="13" s="1"/>
  <c r="E61" i="13" s="1"/>
  <c r="E62" i="13" s="1"/>
  <c r="E63" i="13" s="1"/>
  <c r="E64" i="13" s="1"/>
  <c r="E65" i="13" s="1"/>
  <c r="E66" i="13" s="1"/>
  <c r="E74" i="13"/>
  <c r="D75" i="13"/>
  <c r="E75" i="13" s="1"/>
  <c r="E76" i="13" s="1"/>
  <c r="E77" i="13" s="1"/>
  <c r="E78" i="13" s="1"/>
  <c r="E79" i="13" s="1"/>
  <c r="E80" i="13" s="1"/>
  <c r="E81" i="13" s="1"/>
  <c r="E82" i="13" s="1"/>
  <c r="E26" i="13"/>
  <c r="D27" i="13"/>
  <c r="D28" i="13" l="1"/>
  <c r="E27" i="13"/>
  <c r="E28" i="13" l="1"/>
  <c r="D29" i="13"/>
  <c r="D30" i="13" l="1"/>
  <c r="E30" i="13" s="1"/>
  <c r="E31" i="13" s="1"/>
  <c r="E32" i="13" s="1"/>
  <c r="E33" i="13" s="1"/>
  <c r="E34" i="13" s="1"/>
  <c r="E29" i="13"/>
</calcChain>
</file>

<file path=xl/sharedStrings.xml><?xml version="1.0" encoding="utf-8"?>
<sst xmlns="http://schemas.openxmlformats.org/spreadsheetml/2006/main" count="129" uniqueCount="49">
  <si>
    <t>ECARTS</t>
  </si>
  <si>
    <t>TRAITEMENT DES ECARTS</t>
  </si>
  <si>
    <t>Dysfonctionnement</t>
  </si>
  <si>
    <t>Réclamation Interne</t>
  </si>
  <si>
    <t>Réclamation Externe</t>
  </si>
  <si>
    <t>Nbre dysfonctionnements</t>
  </si>
  <si>
    <t>Nbre dysf.</t>
  </si>
  <si>
    <t>% cumulé</t>
  </si>
  <si>
    <t>Nbre réclamations</t>
  </si>
  <si>
    <t>Juillet</t>
  </si>
  <si>
    <t>initiaux</t>
  </si>
  <si>
    <t>nouveaux</t>
  </si>
  <si>
    <t>cumulés</t>
  </si>
  <si>
    <t>clos</t>
  </si>
  <si>
    <t>traités cumulés</t>
  </si>
  <si>
    <t>traitement dysf.</t>
  </si>
  <si>
    <t>initiales</t>
  </si>
  <si>
    <t>nouvelles</t>
  </si>
  <si>
    <t>cumulées</t>
  </si>
  <si>
    <t>closes</t>
  </si>
  <si>
    <t>traitement récl.</t>
  </si>
  <si>
    <t>Août</t>
  </si>
  <si>
    <t>Janvier</t>
  </si>
  <si>
    <t>Septembre</t>
  </si>
  <si>
    <t>Février</t>
  </si>
  <si>
    <t>Octobre</t>
  </si>
  <si>
    <t>Mars</t>
  </si>
  <si>
    <t>Novembre</t>
  </si>
  <si>
    <t>Avril</t>
  </si>
  <si>
    <t>Décembre</t>
  </si>
  <si>
    <t>Mai</t>
  </si>
  <si>
    <t>Juin</t>
  </si>
  <si>
    <t>Sept.</t>
  </si>
  <si>
    <t>Oct.</t>
  </si>
  <si>
    <t>Nov.</t>
  </si>
  <si>
    <t>Déc.</t>
  </si>
  <si>
    <t>PLAN D'AUDITS</t>
  </si>
  <si>
    <t>Objectif annuel</t>
  </si>
  <si>
    <t>Nb audits réalisés</t>
  </si>
  <si>
    <t>Nb d'audits cumulés</t>
  </si>
  <si>
    <t>Avancement plan d'audits (%)</t>
  </si>
  <si>
    <t>Nb Fiches renseignées</t>
  </si>
  <si>
    <t>Nb Fiches renseignées cumulé</t>
  </si>
  <si>
    <t>Avancement fiches renseignées stagiaires</t>
  </si>
  <si>
    <t>RENSEIGNEMENT SATISFACTION PARTENAIRES</t>
  </si>
  <si>
    <t>Avancement fiches renseignées partenaires</t>
  </si>
  <si>
    <t>Avancement fiches renseignées Clients</t>
  </si>
  <si>
    <t>RENSEIGNEMENT SATISFACTION CLIENTS</t>
  </si>
  <si>
    <t>RENSEIGNEMENT SATISFACTION AFFILIES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</si>
</sst>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6"/>
      </top>
      <bottom style="hair">
        <color theme="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6"/>
      </top>
      <bottom style="hair">
        <color theme="6"/>
      </bottom>
      <diagonal/>
    </border>
    <border>
      <left style="thin">
        <color indexed="64"/>
      </left>
      <right style="medium">
        <color indexed="64"/>
      </right>
      <top style="hair">
        <color theme="6"/>
      </top>
      <bottom style="hair">
        <color theme="6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6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6"/>
      </top>
      <bottom/>
      <diagonal/>
    </border>
    <border>
      <left style="thin">
        <color indexed="64"/>
      </left>
      <right style="thin">
        <color indexed="64"/>
      </right>
      <top style="hair">
        <color theme="6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5" fillId="0" borderId="8" xfId="0" applyFont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5" fillId="3" borderId="12" xfId="0" applyFont="1" applyFill="1" applyBorder="1" applyAlignment="1"/>
    <xf numFmtId="0" fontId="5" fillId="0" borderId="13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>
      <alignment horizontal="center"/>
    </xf>
    <xf numFmtId="9" fontId="5" fillId="4" borderId="14" xfId="1" applyFont="1" applyFill="1" applyBorder="1" applyAlignment="1">
      <alignment horizontal="center"/>
    </xf>
    <xf numFmtId="0" fontId="5" fillId="3" borderId="9" xfId="0" applyFont="1" applyFill="1" applyBorder="1" applyAlignment="1"/>
    <xf numFmtId="0" fontId="5" fillId="0" borderId="1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Alignment="1">
      <alignment horizontal="center"/>
    </xf>
    <xf numFmtId="0" fontId="5" fillId="0" borderId="16" xfId="0" applyFont="1" applyBorder="1" applyAlignment="1" applyProtection="1">
      <alignment horizontal="center"/>
      <protection locked="0"/>
    </xf>
    <xf numFmtId="0" fontId="5" fillId="3" borderId="17" xfId="0" applyFont="1" applyFill="1" applyBorder="1" applyAlignment="1"/>
    <xf numFmtId="0" fontId="5" fillId="4" borderId="18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9" fontId="5" fillId="4" borderId="19" xfId="1" applyFont="1" applyFill="1" applyBorder="1" applyAlignment="1">
      <alignment horizontal="center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7" fillId="0" borderId="0" xfId="0" applyFont="1" applyFill="1" applyBorder="1"/>
    <xf numFmtId="0" fontId="2" fillId="4" borderId="1" xfId="0" applyFont="1" applyFill="1" applyBorder="1" applyAlignment="1">
      <alignment horizontal="center"/>
    </xf>
    <xf numFmtId="0" fontId="5" fillId="3" borderId="23" xfId="0" applyFont="1" applyFill="1" applyBorder="1" applyAlignment="1"/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0" borderId="25" xfId="0" applyFont="1" applyBorder="1" applyAlignment="1" applyProtection="1">
      <alignment horizontal="center"/>
      <protection locked="0"/>
    </xf>
    <xf numFmtId="9" fontId="5" fillId="4" borderId="27" xfId="1" applyFont="1" applyFill="1" applyBorder="1" applyAlignment="1">
      <alignment horizontal="center"/>
    </xf>
    <xf numFmtId="0" fontId="5" fillId="3" borderId="28" xfId="0" applyFont="1" applyFill="1" applyBorder="1" applyAlignment="1"/>
    <xf numFmtId="0" fontId="5" fillId="0" borderId="29" xfId="0" applyFont="1" applyBorder="1" applyAlignment="1" applyProtection="1">
      <alignment horizontal="center"/>
      <protection locked="0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0" fillId="0" borderId="32" xfId="0" applyBorder="1" applyAlignment="1"/>
    <xf numFmtId="0" fontId="5" fillId="4" borderId="8" xfId="0" applyFont="1" applyFill="1" applyBorder="1" applyAlignment="1" applyProtection="1">
      <alignment horizontal="center"/>
    </xf>
    <xf numFmtId="9" fontId="8" fillId="4" borderId="8" xfId="0" applyNumberFormat="1" applyFont="1" applyFill="1" applyBorder="1" applyAlignment="1" applyProtection="1">
      <alignment horizontal="center" vertical="center"/>
    </xf>
    <xf numFmtId="0" fontId="5" fillId="3" borderId="33" xfId="0" applyFont="1" applyFill="1" applyBorder="1" applyAlignment="1" applyProtection="1">
      <alignment horizontal="center"/>
      <protection locked="0"/>
    </xf>
    <xf numFmtId="0" fontId="5" fillId="4" borderId="11" xfId="0" applyFont="1" applyFill="1" applyBorder="1" applyAlignment="1" applyProtection="1">
      <alignment horizontal="center"/>
    </xf>
    <xf numFmtId="9" fontId="8" fillId="4" borderId="11" xfId="0" applyNumberFormat="1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4" borderId="34" xfId="0" applyFont="1" applyFill="1" applyBorder="1" applyAlignment="1" applyProtection="1">
      <alignment horizontal="center"/>
    </xf>
    <xf numFmtId="9" fontId="8" fillId="4" borderId="34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6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Ecarts : </a:t>
            </a:r>
            <a:r>
              <a:rPr lang="en-US" sz="1200">
                <a:solidFill>
                  <a:schemeClr val="accent3">
                    <a:lumMod val="75000"/>
                  </a:schemeClr>
                </a:solidFill>
              </a:rPr>
              <a:t>dysfonctionnement</a:t>
            </a:r>
            <a:r>
              <a:rPr lang="en-US" sz="1200" baseline="0"/>
              <a:t> / </a:t>
            </a:r>
            <a:r>
              <a:rPr lang="en-US" sz="1200" baseline="0">
                <a:solidFill>
                  <a:schemeClr val="bg1">
                    <a:lumMod val="50000"/>
                  </a:schemeClr>
                </a:solidFill>
              </a:rPr>
              <a:t>réclamation interne </a:t>
            </a:r>
            <a:r>
              <a:rPr lang="en-US" sz="1200" baseline="0"/>
              <a:t>/ </a:t>
            </a:r>
            <a:r>
              <a:rPr lang="en-US" sz="1200" baseline="0">
                <a:solidFill>
                  <a:schemeClr val="accent3">
                    <a:lumMod val="60000"/>
                    <a:lumOff val="40000"/>
                  </a:schemeClr>
                </a:solidFill>
              </a:rPr>
              <a:t>réclamation externe</a:t>
            </a:r>
            <a:endParaRPr lang="en-US" sz="1200">
              <a:solidFill>
                <a:schemeClr val="accent3">
                  <a:lumMod val="60000"/>
                  <a:lumOff val="40000"/>
                </a:schemeClr>
              </a:solidFill>
            </a:endParaRPr>
          </a:p>
        </c:rich>
      </c:tx>
      <c:layout>
        <c:manualLayout>
          <c:xMode val="edge"/>
          <c:yMode val="edge"/>
          <c:x val="0.15563888888888888"/>
          <c:y val="2.777777777777777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bubble3D val="0"/>
          </c:dPt>
          <c:cat>
            <c:strRef>
              <c:f>'[1]Assurer la qualité'!$B$4:$D$4</c:f>
              <c:strCache>
                <c:ptCount val="3"/>
                <c:pt idx="0">
                  <c:v>Dysfonctionnement</c:v>
                </c:pt>
                <c:pt idx="1">
                  <c:v>Réclamation Interne</c:v>
                </c:pt>
                <c:pt idx="2">
                  <c:v>Réclamation Externe</c:v>
                </c:pt>
              </c:strCache>
            </c:strRef>
          </c:cat>
          <c:val>
            <c:numRef>
              <c:f>'[1]Assurer la qualité'!$B$17:$D$17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Traitement : </a:t>
            </a:r>
            <a:r>
              <a:rPr lang="en-US" sz="1400">
                <a:solidFill>
                  <a:schemeClr val="accent3">
                    <a:lumMod val="75000"/>
                  </a:schemeClr>
                </a:solidFill>
              </a:rPr>
              <a:t>dysfonctionnements </a:t>
            </a:r>
            <a:r>
              <a:rPr lang="en-US" sz="1400"/>
              <a:t>/ </a:t>
            </a:r>
            <a:r>
              <a:rPr lang="en-US" sz="1400">
                <a:solidFill>
                  <a:schemeClr val="bg1">
                    <a:lumMod val="50000"/>
                  </a:schemeClr>
                </a:solidFill>
              </a:rPr>
              <a:t>réclamations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6">
            <a:lumMod val="75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760184545914354E-2"/>
          <c:y val="0.25405461336563701"/>
          <c:w val="0.90159352589239183"/>
          <c:h val="0.37606147789218658"/>
        </c:manualLayout>
      </c:layout>
      <c:bar3DChart>
        <c:barDir val="col"/>
        <c:grouping val="clustered"/>
        <c:varyColors val="0"/>
        <c:ser>
          <c:idx val="0"/>
          <c:order val="0"/>
          <c:tx>
            <c:v>Traitement Dysfonctionnement</c:v>
          </c:tx>
          <c:invertIfNegative val="0"/>
          <c:cat>
            <c:strRef>
              <c:f>'[1]Assurer la qualité'!$F$6:$F$17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qualité'!$L$6:$L$17</c:f>
              <c:numCache>
                <c:formatCode>0%</c:formatCode>
                <c:ptCount val="12"/>
                <c:pt idx="0">
                  <c:v>0.4</c:v>
                </c:pt>
                <c:pt idx="1">
                  <c:v>0.8</c:v>
                </c:pt>
                <c:pt idx="2">
                  <c:v>0.7142857142857143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Traitement réclamations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'[1]Assurer la qualité'!$F$6:$F$17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qualité'!$S$6:$S$17</c:f>
              <c:numCache>
                <c:formatCode>0%</c:formatCode>
                <c:ptCount val="12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789376"/>
        <c:axId val="216791296"/>
        <c:axId val="0"/>
      </c:bar3DChart>
      <c:catAx>
        <c:axId val="2167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6791296"/>
        <c:crosses val="autoZero"/>
        <c:auto val="1"/>
        <c:lblAlgn val="ctr"/>
        <c:lblOffset val="100"/>
        <c:noMultiLvlLbl val="0"/>
      </c:catAx>
      <c:valAx>
        <c:axId val="21679129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6789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9815242538640978E-2"/>
          <c:y val="0.79550726832222896"/>
          <c:w val="0.96774235113341112"/>
          <c:h val="0.200843932969917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Avancement plan d'audit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'[1]Assurer la qualité'!$A$23:$A$34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qualité'!$E$23:$E$34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0.4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73632"/>
        <c:axId val="607967872"/>
      </c:lineChart>
      <c:catAx>
        <c:axId val="5815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7967872"/>
        <c:crosses val="autoZero"/>
        <c:auto val="1"/>
        <c:lblAlgn val="ctr"/>
        <c:lblOffset val="100"/>
        <c:noMultiLvlLbl val="0"/>
      </c:catAx>
      <c:valAx>
        <c:axId val="607967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8157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Avancement renseignement</a:t>
            </a:r>
            <a:r>
              <a:rPr lang="fr-FR" sz="1400" baseline="0"/>
              <a:t> satisfaction : </a:t>
            </a:r>
            <a:r>
              <a:rPr lang="fr-FR" sz="1400" baseline="0">
                <a:solidFill>
                  <a:schemeClr val="accent3">
                    <a:lumMod val="75000"/>
                  </a:schemeClr>
                </a:solidFill>
              </a:rPr>
              <a:t>Affiliés </a:t>
            </a:r>
            <a:r>
              <a:rPr lang="fr-FR" sz="1400" baseline="0"/>
              <a:t>/ </a:t>
            </a:r>
            <a:r>
              <a:rPr lang="fr-FR" sz="1400" baseline="0">
                <a:solidFill>
                  <a:schemeClr val="bg1">
                    <a:lumMod val="65000"/>
                  </a:schemeClr>
                </a:solidFill>
              </a:rPr>
              <a:t>Clients </a:t>
            </a:r>
            <a:r>
              <a:rPr lang="fr-FR" sz="1400" baseline="0"/>
              <a:t>/ </a:t>
            </a:r>
            <a:r>
              <a:rPr lang="fr-FR" sz="1400" baseline="0">
                <a:solidFill>
                  <a:schemeClr val="accent3">
                    <a:lumMod val="60000"/>
                    <a:lumOff val="40000"/>
                  </a:schemeClr>
                </a:solidFill>
              </a:rPr>
              <a:t>Partenaires</a:t>
            </a:r>
            <a:endParaRPr lang="fr-FR" sz="1400">
              <a:solidFill>
                <a:schemeClr val="accent3">
                  <a:lumMod val="60000"/>
                  <a:lumOff val="40000"/>
                </a:schemeClr>
              </a:solidFill>
            </a:endParaRP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6">
            <a:lumMod val="75000"/>
          </a:schemeClr>
        </a:solidFill>
        <a:ln>
          <a:noFill/>
        </a:ln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Avancement renseignement satisfaction stagiaire</c:v>
          </c:tx>
          <c:invertIfNegative val="0"/>
          <c:cat>
            <c:strRef>
              <c:f>'[1]Assurer la qualité'!$A$71:$A$82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qualité'!$E$39:$E$50</c:f>
              <c:numCache>
                <c:formatCode>0%</c:formatCode>
                <c:ptCount val="12"/>
                <c:pt idx="0">
                  <c:v>0.13333333333333333</c:v>
                </c:pt>
                <c:pt idx="1">
                  <c:v>0.26666666666666666</c:v>
                </c:pt>
                <c:pt idx="2">
                  <c:v>0.53333333333333333</c:v>
                </c:pt>
                <c:pt idx="3">
                  <c:v>0.6</c:v>
                </c:pt>
                <c:pt idx="4">
                  <c:v>0.93333333333333335</c:v>
                </c:pt>
                <c:pt idx="5">
                  <c:v>0.93333333333333335</c:v>
                </c:pt>
                <c:pt idx="6">
                  <c:v>0.93333333333333335</c:v>
                </c:pt>
                <c:pt idx="7">
                  <c:v>0.93333333333333335</c:v>
                </c:pt>
                <c:pt idx="8">
                  <c:v>0.93333333333333335</c:v>
                </c:pt>
                <c:pt idx="9">
                  <c:v>0.93333333333333335</c:v>
                </c:pt>
                <c:pt idx="10">
                  <c:v>0.93333333333333335</c:v>
                </c:pt>
                <c:pt idx="11">
                  <c:v>0.93333333333333335</c:v>
                </c:pt>
              </c:numCache>
            </c:numRef>
          </c:val>
        </c:ser>
        <c:ser>
          <c:idx val="1"/>
          <c:order val="1"/>
          <c:tx>
            <c:v>Avancement renseignement satisfaction intervenants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'[1]Assurer la qualité'!$A$71:$A$82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qualité'!$E$55:$E$66</c:f>
              <c:numCache>
                <c:formatCode>0%</c:formatCode>
                <c:ptCount val="12"/>
                <c:pt idx="0">
                  <c:v>0.2</c:v>
                </c:pt>
                <c:pt idx="1">
                  <c:v>0.13333333333333333</c:v>
                </c:pt>
                <c:pt idx="2">
                  <c:v>0.16666666666666666</c:v>
                </c:pt>
                <c:pt idx="3">
                  <c:v>0.2</c:v>
                </c:pt>
                <c:pt idx="4">
                  <c:v>0.23333333333333334</c:v>
                </c:pt>
                <c:pt idx="5">
                  <c:v>0.23333333333333334</c:v>
                </c:pt>
                <c:pt idx="6">
                  <c:v>0.23333333333333334</c:v>
                </c:pt>
                <c:pt idx="7">
                  <c:v>0.23333333333333334</c:v>
                </c:pt>
                <c:pt idx="8">
                  <c:v>0.23333333333333334</c:v>
                </c:pt>
                <c:pt idx="9">
                  <c:v>0.23333333333333334</c:v>
                </c:pt>
                <c:pt idx="10">
                  <c:v>0.23333333333333334</c:v>
                </c:pt>
                <c:pt idx="11">
                  <c:v>0.23333333333333334</c:v>
                </c:pt>
              </c:numCache>
            </c:numRef>
          </c:val>
        </c:ser>
        <c:ser>
          <c:idx val="2"/>
          <c:order val="2"/>
          <c:tx>
            <c:v>Avancement renseignement satisfaction partennaires</c:v>
          </c:tx>
          <c:invertIfNegative val="0"/>
          <c:cat>
            <c:strRef>
              <c:f>'[1]Assurer la qualité'!$A$71:$A$82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qualité'!$E$71:$E$82</c:f>
              <c:numCache>
                <c:formatCode>0%</c:formatCode>
                <c:ptCount val="12"/>
                <c:pt idx="0">
                  <c:v>0.1</c:v>
                </c:pt>
                <c:pt idx="1">
                  <c:v>0.35</c:v>
                </c:pt>
                <c:pt idx="2">
                  <c:v>0.45</c:v>
                </c:pt>
                <c:pt idx="3">
                  <c:v>0.55000000000000004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17240704"/>
        <c:axId val="217242240"/>
        <c:axId val="0"/>
      </c:bar3DChart>
      <c:catAx>
        <c:axId val="217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7242240"/>
        <c:crosses val="autoZero"/>
        <c:auto val="1"/>
        <c:lblAlgn val="ctr"/>
        <c:lblOffset val="100"/>
        <c:noMultiLvlLbl val="0"/>
      </c:catAx>
      <c:valAx>
        <c:axId val="21724224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17240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Ecarts : </a:t>
            </a:r>
            <a:r>
              <a:rPr lang="en-US">
                <a:solidFill>
                  <a:schemeClr val="accent3">
                    <a:lumMod val="75000"/>
                  </a:schemeClr>
                </a:solidFill>
              </a:rPr>
              <a:t>dysfonctionnement</a:t>
            </a:r>
            <a:r>
              <a:rPr lang="en-US" baseline="0"/>
              <a:t> / </a:t>
            </a:r>
            <a:r>
              <a:rPr lang="en-US" baseline="0">
                <a:solidFill>
                  <a:schemeClr val="bg1">
                    <a:lumMod val="50000"/>
                  </a:schemeClr>
                </a:solidFill>
              </a:rPr>
              <a:t>réclamation interne </a:t>
            </a:r>
            <a:r>
              <a:rPr lang="en-US" baseline="0"/>
              <a:t>/ </a:t>
            </a:r>
            <a:r>
              <a:rPr lang="en-US" baseline="0">
                <a:solidFill>
                  <a:schemeClr val="accent3">
                    <a:lumMod val="60000"/>
                    <a:lumOff val="40000"/>
                  </a:schemeClr>
                </a:solidFill>
              </a:rPr>
              <a:t>réclamation externe</a:t>
            </a:r>
            <a:endParaRPr lang="en-US">
              <a:solidFill>
                <a:schemeClr val="accent3">
                  <a:lumMod val="60000"/>
                  <a:lumOff val="40000"/>
                </a:schemeClr>
              </a:solidFill>
            </a:endParaRPr>
          </a:p>
        </c:rich>
      </c:tx>
      <c:layout>
        <c:manualLayout>
          <c:xMode val="edge"/>
          <c:yMode val="edge"/>
          <c:x val="0.15563888888888888"/>
          <c:y val="2.777777777777777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dPt>
            <c:idx val="2"/>
            <c:bubble3D val="0"/>
          </c:dPt>
          <c:cat>
            <c:strRef>
              <c:f>'[1]Assurer la qualité'!$B$4:$D$4</c:f>
              <c:strCache>
                <c:ptCount val="3"/>
                <c:pt idx="0">
                  <c:v>Dysfonctionnement</c:v>
                </c:pt>
                <c:pt idx="1">
                  <c:v>Réclamation Interne</c:v>
                </c:pt>
                <c:pt idx="2">
                  <c:v>Réclamation Externe</c:v>
                </c:pt>
              </c:strCache>
            </c:strRef>
          </c:cat>
          <c:val>
            <c:numRef>
              <c:f>'[1]Assurer la qualité'!$B$17:$D$17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Traitement : </a:t>
            </a:r>
            <a:r>
              <a:rPr lang="en-US">
                <a:solidFill>
                  <a:schemeClr val="accent3">
                    <a:lumMod val="75000"/>
                  </a:schemeClr>
                </a:solidFill>
              </a:rPr>
              <a:t>dysfonctionnements </a:t>
            </a:r>
            <a:r>
              <a:rPr lang="en-US"/>
              <a:t>/ </a:t>
            </a:r>
            <a:r>
              <a:rPr lang="en-US">
                <a:solidFill>
                  <a:schemeClr val="bg1">
                    <a:lumMod val="50000"/>
                  </a:schemeClr>
                </a:solidFill>
              </a:rPr>
              <a:t>réclamations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6">
            <a:lumMod val="75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Traitement Dysfonctionnement</c:v>
          </c:tx>
          <c:invertIfNegative val="0"/>
          <c:cat>
            <c:strRef>
              <c:f>'[1]Assurer la qualité'!$F$6:$F$17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qualité'!$L$6:$L$17</c:f>
              <c:numCache>
                <c:formatCode>0%</c:formatCode>
                <c:ptCount val="12"/>
                <c:pt idx="0">
                  <c:v>0.4</c:v>
                </c:pt>
                <c:pt idx="1">
                  <c:v>0.8</c:v>
                </c:pt>
                <c:pt idx="2">
                  <c:v>0.7142857142857143</c:v>
                </c:pt>
                <c:pt idx="3">
                  <c:v>0.6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Traitement réclamations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'[1]Assurer la qualité'!$F$6:$F$17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qualité'!$S$6:$S$17</c:f>
              <c:numCache>
                <c:formatCode>0%</c:formatCode>
                <c:ptCount val="12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7233280"/>
        <c:axId val="217234816"/>
        <c:axId val="0"/>
      </c:bar3DChart>
      <c:catAx>
        <c:axId val="2172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7234816"/>
        <c:crosses val="autoZero"/>
        <c:auto val="1"/>
        <c:lblAlgn val="ctr"/>
        <c:lblOffset val="100"/>
        <c:noMultiLvlLbl val="0"/>
      </c:catAx>
      <c:valAx>
        <c:axId val="217234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723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Avancement plan d'audit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'[1]Assurer la qualité'!$A$23:$A$34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qualité'!$E$23:$E$34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0.2</c:v>
                </c:pt>
                <c:pt idx="5">
                  <c:v>0.4</c:v>
                </c:pt>
                <c:pt idx="6">
                  <c:v>0.4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198592"/>
        <c:axId val="217200128"/>
      </c:lineChart>
      <c:catAx>
        <c:axId val="21719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7200128"/>
        <c:crosses val="autoZero"/>
        <c:auto val="1"/>
        <c:lblAlgn val="ctr"/>
        <c:lblOffset val="100"/>
        <c:noMultiLvlLbl val="0"/>
      </c:catAx>
      <c:valAx>
        <c:axId val="2172001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17198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Avancement renseignement</a:t>
            </a:r>
            <a:r>
              <a:rPr lang="fr-FR" baseline="0"/>
              <a:t> satisfaction : </a:t>
            </a:r>
            <a:r>
              <a:rPr lang="fr-FR" baseline="0">
                <a:solidFill>
                  <a:schemeClr val="accent3">
                    <a:lumMod val="75000"/>
                  </a:schemeClr>
                </a:solidFill>
              </a:rPr>
              <a:t>Affiliés </a:t>
            </a:r>
            <a:r>
              <a:rPr lang="fr-FR" baseline="0"/>
              <a:t>/ </a:t>
            </a:r>
            <a:r>
              <a:rPr lang="fr-FR" baseline="0">
                <a:solidFill>
                  <a:schemeClr val="bg1">
                    <a:lumMod val="65000"/>
                  </a:schemeClr>
                </a:solidFill>
              </a:rPr>
              <a:t>Clients </a:t>
            </a:r>
            <a:r>
              <a:rPr lang="fr-FR" baseline="0"/>
              <a:t>/ </a:t>
            </a:r>
            <a:r>
              <a:rPr lang="fr-FR" baseline="0">
                <a:solidFill>
                  <a:schemeClr val="accent3">
                    <a:lumMod val="60000"/>
                    <a:lumOff val="40000"/>
                  </a:schemeClr>
                </a:solidFill>
              </a:rPr>
              <a:t>Partenaires</a:t>
            </a:r>
            <a:endParaRPr lang="fr-FR">
              <a:solidFill>
                <a:schemeClr val="accent3">
                  <a:lumMod val="60000"/>
                  <a:lumOff val="40000"/>
                </a:schemeClr>
              </a:solidFill>
            </a:endParaRP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6">
            <a:lumMod val="75000"/>
          </a:schemeClr>
        </a:solidFill>
        <a:ln>
          <a:noFill/>
        </a:ln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Avancement renseignement satisfaction stagiaire</c:v>
          </c:tx>
          <c:invertIfNegative val="0"/>
          <c:cat>
            <c:strRef>
              <c:f>'[1]Assurer la qualité'!$A$71:$A$82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qualité'!$E$39:$E$50</c:f>
              <c:numCache>
                <c:formatCode>0%</c:formatCode>
                <c:ptCount val="12"/>
                <c:pt idx="0">
                  <c:v>0.13333333333333333</c:v>
                </c:pt>
                <c:pt idx="1">
                  <c:v>0.26666666666666666</c:v>
                </c:pt>
                <c:pt idx="2">
                  <c:v>0.53333333333333333</c:v>
                </c:pt>
                <c:pt idx="3">
                  <c:v>0.6</c:v>
                </c:pt>
                <c:pt idx="4">
                  <c:v>0.93333333333333335</c:v>
                </c:pt>
                <c:pt idx="5">
                  <c:v>0.93333333333333335</c:v>
                </c:pt>
                <c:pt idx="6">
                  <c:v>0.93333333333333335</c:v>
                </c:pt>
                <c:pt idx="7">
                  <c:v>0.93333333333333335</c:v>
                </c:pt>
                <c:pt idx="8">
                  <c:v>0.93333333333333335</c:v>
                </c:pt>
                <c:pt idx="9">
                  <c:v>0.93333333333333335</c:v>
                </c:pt>
                <c:pt idx="10">
                  <c:v>0.93333333333333335</c:v>
                </c:pt>
                <c:pt idx="11">
                  <c:v>0.93333333333333335</c:v>
                </c:pt>
              </c:numCache>
            </c:numRef>
          </c:val>
        </c:ser>
        <c:ser>
          <c:idx val="1"/>
          <c:order val="1"/>
          <c:tx>
            <c:v>Avancement renseignement satisfaction intervenants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'[1]Assurer la qualité'!$A$71:$A$82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qualité'!$E$55:$E$66</c:f>
              <c:numCache>
                <c:formatCode>0%</c:formatCode>
                <c:ptCount val="12"/>
                <c:pt idx="0">
                  <c:v>0.2</c:v>
                </c:pt>
                <c:pt idx="1">
                  <c:v>0.13333333333333333</c:v>
                </c:pt>
                <c:pt idx="2">
                  <c:v>0.16666666666666666</c:v>
                </c:pt>
                <c:pt idx="3">
                  <c:v>0.2</c:v>
                </c:pt>
                <c:pt idx="4">
                  <c:v>0.23333333333333334</c:v>
                </c:pt>
                <c:pt idx="5">
                  <c:v>0.23333333333333334</c:v>
                </c:pt>
                <c:pt idx="6">
                  <c:v>0.23333333333333334</c:v>
                </c:pt>
                <c:pt idx="7">
                  <c:v>0.23333333333333334</c:v>
                </c:pt>
                <c:pt idx="8">
                  <c:v>0.23333333333333334</c:v>
                </c:pt>
                <c:pt idx="9">
                  <c:v>0.23333333333333334</c:v>
                </c:pt>
                <c:pt idx="10">
                  <c:v>0.23333333333333334</c:v>
                </c:pt>
                <c:pt idx="11">
                  <c:v>0.23333333333333334</c:v>
                </c:pt>
              </c:numCache>
            </c:numRef>
          </c:val>
        </c:ser>
        <c:ser>
          <c:idx val="2"/>
          <c:order val="2"/>
          <c:tx>
            <c:v>Avancement renseignement satisfaction partennaires</c:v>
          </c:tx>
          <c:invertIfNegative val="0"/>
          <c:cat>
            <c:strRef>
              <c:f>'[1]Assurer la qualité'!$A$71:$A$82</c:f>
              <c:strCache>
                <c:ptCount val="12"/>
                <c:pt idx="0">
                  <c:v>Juillet</c:v>
                </c:pt>
                <c:pt idx="1">
                  <c:v>Août</c:v>
                </c:pt>
                <c:pt idx="2">
                  <c:v>Septembre</c:v>
                </c:pt>
                <c:pt idx="3">
                  <c:v>Octobre</c:v>
                </c:pt>
                <c:pt idx="4">
                  <c:v>Novembre</c:v>
                </c:pt>
                <c:pt idx="5">
                  <c:v>Décembre</c:v>
                </c:pt>
                <c:pt idx="6">
                  <c:v>Janvier</c:v>
                </c:pt>
                <c:pt idx="7">
                  <c:v>Février</c:v>
                </c:pt>
                <c:pt idx="8">
                  <c:v>Mars</c:v>
                </c:pt>
                <c:pt idx="9">
                  <c:v>Avril</c:v>
                </c:pt>
                <c:pt idx="10">
                  <c:v>Mai</c:v>
                </c:pt>
                <c:pt idx="11">
                  <c:v>Juin</c:v>
                </c:pt>
              </c:strCache>
            </c:strRef>
          </c:cat>
          <c:val>
            <c:numRef>
              <c:f>'[1]Assurer la qualité'!$E$71:$E$82</c:f>
              <c:numCache>
                <c:formatCode>0%</c:formatCode>
                <c:ptCount val="12"/>
                <c:pt idx="0">
                  <c:v>0.1</c:v>
                </c:pt>
                <c:pt idx="1">
                  <c:v>0.35</c:v>
                </c:pt>
                <c:pt idx="2">
                  <c:v>0.45</c:v>
                </c:pt>
                <c:pt idx="3">
                  <c:v>0.55000000000000004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265977216"/>
        <c:axId val="265991296"/>
        <c:axId val="0"/>
      </c:bar3DChart>
      <c:catAx>
        <c:axId val="26597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65991296"/>
        <c:crosses val="autoZero"/>
        <c:auto val="1"/>
        <c:lblAlgn val="ctr"/>
        <c:lblOffset val="100"/>
        <c:noMultiLvlLbl val="0"/>
      </c:catAx>
      <c:valAx>
        <c:axId val="265991296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265977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619126</xdr:colOff>
      <xdr:row>10</xdr:row>
      <xdr:rowOff>76200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619985</xdr:colOff>
      <xdr:row>0</xdr:row>
      <xdr:rowOff>0</xdr:rowOff>
    </xdr:from>
    <xdr:to>
      <xdr:col>10</xdr:col>
      <xdr:colOff>790575</xdr:colOff>
      <xdr:row>10</xdr:row>
      <xdr:rowOff>76200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</xdr:row>
      <xdr:rowOff>57149</xdr:rowOff>
    </xdr:from>
    <xdr:to>
      <xdr:col>4</xdr:col>
      <xdr:colOff>609600</xdr:colOff>
      <xdr:row>21</xdr:row>
      <xdr:rowOff>47625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600075</xdr:colOff>
      <xdr:row>10</xdr:row>
      <xdr:rowOff>66675</xdr:rowOff>
    </xdr:from>
    <xdr:to>
      <xdr:col>10</xdr:col>
      <xdr:colOff>796925</xdr:colOff>
      <xdr:row>21</xdr:row>
      <xdr:rowOff>47625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466725</xdr:colOff>
      <xdr:row>13</xdr:row>
      <xdr:rowOff>38100</xdr:rowOff>
    </xdr:from>
    <xdr:to>
      <xdr:col>4</xdr:col>
      <xdr:colOff>485775</xdr:colOff>
      <xdr:row>13</xdr:row>
      <xdr:rowOff>41477</xdr:rowOff>
    </xdr:to>
    <xdr:cxnSp macro="">
      <xdr:nvCxnSpPr>
        <xdr:cNvPr id="10" name="Connecteur droit 9"/>
        <xdr:cNvCxnSpPr/>
      </xdr:nvCxnSpPr>
      <xdr:spPr>
        <a:xfrm flipV="1">
          <a:off x="466725" y="2514600"/>
          <a:ext cx="3371850" cy="3377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0.15004</cdr:x>
      <cdr:y>0.22596</cdr:y>
    </cdr:from>
    <cdr:to>
      <cdr:x>0.91574</cdr:x>
      <cdr:y>0.23077</cdr:y>
    </cdr:to>
    <cdr:cxnSp macro="">
      <cdr:nvCxnSpPr>
        <cdr:cNvPr id="2" name="Connecteur droit 1"/>
        <cdr:cNvCxnSpPr/>
      </cdr:nvCxnSpPr>
      <cdr:spPr>
        <a:xfrm xmlns:a="http://schemas.openxmlformats.org/drawingml/2006/main">
          <a:off x="780190" y="447675"/>
          <a:ext cx="3981450" cy="95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0.17132</cdr:x>
      <cdr:y>0.35025</cdr:y>
    </cdr:from>
    <cdr:to>
      <cdr:x>0.86938</cdr:x>
      <cdr:y>0.35025</cdr:y>
    </cdr:to>
    <cdr:cxnSp macro="">
      <cdr:nvCxnSpPr>
        <cdr:cNvPr id="2" name="Connecteur droit 1"/>
        <cdr:cNvCxnSpPr/>
      </cdr:nvCxnSpPr>
      <cdr:spPr>
        <a:xfrm xmlns:a="http://schemas.openxmlformats.org/drawingml/2006/main">
          <a:off x="895350" y="727277"/>
          <a:ext cx="3648075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17</xdr:row>
      <xdr:rowOff>171450</xdr:rowOff>
    </xdr:from>
    <xdr:to>
      <xdr:col>11</xdr:col>
      <xdr:colOff>457200</xdr:colOff>
      <xdr:row>32</xdr:row>
      <xdr:rowOff>57150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866775</xdr:colOff>
      <xdr:row>18</xdr:row>
      <xdr:rowOff>9525</xdr:rowOff>
    </xdr:from>
    <xdr:to>
      <xdr:col>19</xdr:col>
      <xdr:colOff>276225</xdr:colOff>
      <xdr:row>32</xdr:row>
      <xdr:rowOff>85725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704850</xdr:colOff>
      <xdr:row>33</xdr:row>
      <xdr:rowOff>9525</xdr:rowOff>
    </xdr:from>
    <xdr:to>
      <xdr:col>11</xdr:col>
      <xdr:colOff>485775</xdr:colOff>
      <xdr:row>46</xdr:row>
      <xdr:rowOff>85725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695325</xdr:colOff>
      <xdr:row>47</xdr:row>
      <xdr:rowOff>76200</xdr:rowOff>
    </xdr:from>
    <xdr:to>
      <xdr:col>17</xdr:col>
      <xdr:colOff>28575</xdr:colOff>
      <xdr:row>63</xdr:row>
      <xdr:rowOff>152400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276225</xdr:colOff>
      <xdr:row>35</xdr:row>
      <xdr:rowOff>104775</xdr:rowOff>
    </xdr:from>
    <xdr:to>
      <xdr:col>11</xdr:col>
      <xdr:colOff>333375</xdr:colOff>
      <xdr:row>35</xdr:row>
      <xdr:rowOff>123825</xdr:rowOff>
    </xdr:to>
    <xdr:cxnSp macro="">
      <xdr:nvCxnSpPr>
        <xdr:cNvPr id="7" name="Connecteur droit 6"/>
        <xdr:cNvCxnSpPr/>
      </xdr:nvCxnSpPr>
      <xdr:spPr>
        <a:xfrm flipV="1">
          <a:off x="8505825" y="6810375"/>
          <a:ext cx="4524375" cy="19050"/>
        </a:xfrm>
        <a:prstGeom prst="line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0.0684</cdr:x>
      <cdr:y>0.21644</cdr:y>
    </cdr:from>
    <cdr:to>
      <cdr:x>0.71446</cdr:x>
      <cdr:y>0.21875</cdr:y>
    </cdr:to>
    <cdr:cxnSp macro="">
      <cdr:nvCxnSpPr>
        <cdr:cNvPr id="2" name="Connecteur droit 1"/>
        <cdr:cNvCxnSpPr/>
      </cdr:nvCxnSpPr>
      <cdr:spPr>
        <a:xfrm xmlns:a="http://schemas.openxmlformats.org/drawingml/2006/main">
          <a:off x="527050" y="593725"/>
          <a:ext cx="4978400" cy="635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0.07394</cdr:x>
      <cdr:y>0.20402</cdr:y>
    </cdr:from>
    <cdr:to>
      <cdr:x>0.96273</cdr:x>
      <cdr:y>0.21073</cdr:y>
    </cdr:to>
    <cdr:cxnSp macro="">
      <cdr:nvCxnSpPr>
        <cdr:cNvPr id="2" name="Connecteur droit 1"/>
        <cdr:cNvCxnSpPr/>
      </cdr:nvCxnSpPr>
      <cdr:spPr>
        <a:xfrm xmlns:a="http://schemas.openxmlformats.org/drawingml/2006/main" flipV="1">
          <a:off x="774700" y="676275"/>
          <a:ext cx="9312275" cy="222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t%20J2C/J2C%202009%20bis/15-Clients/C/CFPPA/TOULOUSE%20AUZEVILLE/Production/TDB/TDB%20CFP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B général"/>
      <sheetName val="Assurer formations Q et D"/>
      <sheetName val="Accompagner conseiller l'IP"/>
      <sheetName val="Manager"/>
      <sheetName val="Administrer"/>
      <sheetName val="Communiquer"/>
      <sheetName val="Assurer l'I et D"/>
      <sheetName val="Ordonnancer, planifier"/>
      <sheetName val="Entretenir, maintenir"/>
      <sheetName val="Assurer la qualit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Dysfonctionnement</v>
          </cell>
          <cell r="C4" t="str">
            <v>Réclamation Interne</v>
          </cell>
          <cell r="D4" t="str">
            <v>Réclamation Externe</v>
          </cell>
        </row>
        <row r="6">
          <cell r="F6" t="str">
            <v>Juillet</v>
          </cell>
          <cell r="L6">
            <v>0.4</v>
          </cell>
          <cell r="S6">
            <v>0.5</v>
          </cell>
        </row>
        <row r="7">
          <cell r="F7" t="str">
            <v>Août</v>
          </cell>
          <cell r="L7">
            <v>0.8</v>
          </cell>
          <cell r="S7" t="str">
            <v/>
          </cell>
        </row>
        <row r="8">
          <cell r="F8" t="str">
            <v>Septembre</v>
          </cell>
          <cell r="L8">
            <v>0.7142857142857143</v>
          </cell>
          <cell r="S8" t="str">
            <v/>
          </cell>
        </row>
        <row r="9">
          <cell r="F9" t="str">
            <v>Octobre</v>
          </cell>
          <cell r="L9">
            <v>0.6</v>
          </cell>
          <cell r="S9" t="str">
            <v/>
          </cell>
        </row>
        <row r="10">
          <cell r="F10" t="str">
            <v>Novembre</v>
          </cell>
          <cell r="L10" t="str">
            <v/>
          </cell>
          <cell r="S10" t="str">
            <v/>
          </cell>
        </row>
        <row r="11">
          <cell r="F11" t="str">
            <v>Décembre</v>
          </cell>
          <cell r="L11" t="str">
            <v/>
          </cell>
          <cell r="S11" t="str">
            <v/>
          </cell>
        </row>
        <row r="12">
          <cell r="F12" t="str">
            <v>Janvier</v>
          </cell>
          <cell r="L12" t="str">
            <v/>
          </cell>
          <cell r="S12" t="str">
            <v/>
          </cell>
        </row>
        <row r="13">
          <cell r="F13" t="str">
            <v>Février</v>
          </cell>
          <cell r="L13" t="str">
            <v/>
          </cell>
          <cell r="S13" t="str">
            <v/>
          </cell>
        </row>
        <row r="14">
          <cell r="F14" t="str">
            <v>Mars</v>
          </cell>
          <cell r="L14" t="str">
            <v/>
          </cell>
          <cell r="S14" t="str">
            <v/>
          </cell>
        </row>
        <row r="15">
          <cell r="F15" t="str">
            <v>Avril</v>
          </cell>
          <cell r="L15" t="str">
            <v/>
          </cell>
          <cell r="S15" t="str">
            <v/>
          </cell>
        </row>
        <row r="16">
          <cell r="F16" t="str">
            <v>Mai</v>
          </cell>
          <cell r="L16" t="str">
            <v/>
          </cell>
          <cell r="S16" t="str">
            <v/>
          </cell>
        </row>
        <row r="17">
          <cell r="B17">
            <v>8</v>
          </cell>
          <cell r="C17">
            <v>2</v>
          </cell>
          <cell r="D17">
            <v>3</v>
          </cell>
          <cell r="F17" t="str">
            <v>Juin</v>
          </cell>
          <cell r="L17" t="str">
            <v/>
          </cell>
          <cell r="S17" t="str">
            <v/>
          </cell>
        </row>
        <row r="23">
          <cell r="A23" t="str">
            <v>Juillet</v>
          </cell>
          <cell r="E23">
            <v>0</v>
          </cell>
        </row>
        <row r="24">
          <cell r="A24" t="str">
            <v>Août</v>
          </cell>
          <cell r="E24">
            <v>0</v>
          </cell>
        </row>
        <row r="25">
          <cell r="A25" t="str">
            <v>Septembre</v>
          </cell>
          <cell r="E25">
            <v>0</v>
          </cell>
        </row>
        <row r="26">
          <cell r="A26" t="str">
            <v>Octobre</v>
          </cell>
          <cell r="E26">
            <v>0.2</v>
          </cell>
        </row>
        <row r="27">
          <cell r="A27" t="str">
            <v>Novembre</v>
          </cell>
          <cell r="E27">
            <v>0.2</v>
          </cell>
        </row>
        <row r="28">
          <cell r="A28" t="str">
            <v>Décembre</v>
          </cell>
          <cell r="E28">
            <v>0.4</v>
          </cell>
        </row>
        <row r="29">
          <cell r="A29" t="str">
            <v>Janvier</v>
          </cell>
          <cell r="E29">
            <v>0.4</v>
          </cell>
        </row>
        <row r="30">
          <cell r="A30" t="str">
            <v>Février</v>
          </cell>
          <cell r="E30">
            <v>0.8</v>
          </cell>
        </row>
        <row r="31">
          <cell r="A31" t="str">
            <v>Mars</v>
          </cell>
          <cell r="E31">
            <v>0.8</v>
          </cell>
        </row>
        <row r="32">
          <cell r="A32" t="str">
            <v>Avril</v>
          </cell>
          <cell r="E32">
            <v>0.8</v>
          </cell>
        </row>
        <row r="33">
          <cell r="A33" t="str">
            <v>Mai</v>
          </cell>
          <cell r="E33">
            <v>0.8</v>
          </cell>
        </row>
        <row r="34">
          <cell r="A34" t="str">
            <v>Juin</v>
          </cell>
          <cell r="E34">
            <v>0.8</v>
          </cell>
        </row>
        <row r="39">
          <cell r="E39">
            <v>0.13333333333333333</v>
          </cell>
        </row>
        <row r="40">
          <cell r="E40">
            <v>0.26666666666666666</v>
          </cell>
        </row>
        <row r="41">
          <cell r="E41">
            <v>0.53333333333333333</v>
          </cell>
        </row>
        <row r="42">
          <cell r="E42">
            <v>0.6</v>
          </cell>
        </row>
        <row r="43">
          <cell r="E43">
            <v>0.93333333333333335</v>
          </cell>
        </row>
        <row r="44">
          <cell r="E44">
            <v>0.93333333333333335</v>
          </cell>
        </row>
        <row r="45">
          <cell r="E45">
            <v>0.93333333333333335</v>
          </cell>
        </row>
        <row r="46">
          <cell r="E46">
            <v>0.93333333333333335</v>
          </cell>
        </row>
        <row r="47">
          <cell r="E47">
            <v>0.93333333333333335</v>
          </cell>
        </row>
        <row r="48">
          <cell r="E48">
            <v>0.93333333333333335</v>
          </cell>
        </row>
        <row r="49">
          <cell r="E49">
            <v>0.93333333333333335</v>
          </cell>
        </row>
        <row r="50">
          <cell r="E50">
            <v>0.93333333333333335</v>
          </cell>
        </row>
        <row r="55">
          <cell r="E55">
            <v>0.2</v>
          </cell>
        </row>
        <row r="56">
          <cell r="E56">
            <v>0.13333333333333333</v>
          </cell>
        </row>
        <row r="57">
          <cell r="E57">
            <v>0.16666666666666666</v>
          </cell>
        </row>
        <row r="58">
          <cell r="E58">
            <v>0.2</v>
          </cell>
        </row>
        <row r="59">
          <cell r="E59">
            <v>0.23333333333333334</v>
          </cell>
        </row>
        <row r="60">
          <cell r="E60">
            <v>0.23333333333333334</v>
          </cell>
        </row>
        <row r="61">
          <cell r="E61">
            <v>0.23333333333333334</v>
          </cell>
        </row>
        <row r="62">
          <cell r="E62">
            <v>0.23333333333333334</v>
          </cell>
        </row>
        <row r="63">
          <cell r="E63">
            <v>0.23333333333333334</v>
          </cell>
        </row>
        <row r="64">
          <cell r="E64">
            <v>0.23333333333333334</v>
          </cell>
        </row>
        <row r="65">
          <cell r="E65">
            <v>0.23333333333333334</v>
          </cell>
        </row>
        <row r="66">
          <cell r="E66">
            <v>0.23333333333333334</v>
          </cell>
        </row>
        <row r="71">
          <cell r="A71" t="str">
            <v>Juillet</v>
          </cell>
          <cell r="E71">
            <v>0.1</v>
          </cell>
        </row>
        <row r="72">
          <cell r="A72" t="str">
            <v>Août</v>
          </cell>
          <cell r="E72">
            <v>0.35</v>
          </cell>
        </row>
        <row r="73">
          <cell r="A73" t="str">
            <v>Septembre</v>
          </cell>
          <cell r="E73">
            <v>0.45</v>
          </cell>
        </row>
        <row r="74">
          <cell r="A74" t="str">
            <v>Octobre</v>
          </cell>
          <cell r="E74">
            <v>0.55000000000000004</v>
          </cell>
        </row>
        <row r="75">
          <cell r="A75" t="str">
            <v>Novembre</v>
          </cell>
          <cell r="E75">
            <v>0.6</v>
          </cell>
        </row>
        <row r="76">
          <cell r="A76" t="str">
            <v>Décembre</v>
          </cell>
          <cell r="E76">
            <v>0.6</v>
          </cell>
        </row>
        <row r="77">
          <cell r="A77" t="str">
            <v>Janvier</v>
          </cell>
          <cell r="E77">
            <v>0.6</v>
          </cell>
        </row>
        <row r="78">
          <cell r="A78" t="str">
            <v>Février</v>
          </cell>
          <cell r="E78">
            <v>0.6</v>
          </cell>
        </row>
        <row r="79">
          <cell r="A79" t="str">
            <v>Mars</v>
          </cell>
          <cell r="E79">
            <v>0.6</v>
          </cell>
        </row>
        <row r="80">
          <cell r="A80" t="str">
            <v>Avril</v>
          </cell>
          <cell r="E80">
            <v>0.6</v>
          </cell>
        </row>
        <row r="81">
          <cell r="A81" t="str">
            <v>Mai</v>
          </cell>
          <cell r="E81">
            <v>0.6</v>
          </cell>
        </row>
        <row r="82">
          <cell r="A82" t="str">
            <v>Juin</v>
          </cell>
          <cell r="E8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"/>
  <sheetViews>
    <sheetView tabSelected="1" workbookViewId="0">
      <selection activeCell="M19" sqref="M19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S82"/>
  <sheetViews>
    <sheetView topLeftCell="C16" zoomScale="60" zoomScaleNormal="60" workbookViewId="0">
      <selection activeCell="Q44" sqref="Q44"/>
    </sheetView>
  </sheetViews>
  <sheetFormatPr baseColWidth="10" defaultRowHeight="15" x14ac:dyDescent="0.25"/>
  <cols>
    <col min="1" max="1" width="10.875" bestFit="1" customWidth="1"/>
    <col min="2" max="2" width="18.75" bestFit="1" customWidth="1"/>
    <col min="3" max="3" width="20.125" bestFit="1" customWidth="1"/>
    <col min="4" max="4" width="19.375" bestFit="1" customWidth="1"/>
    <col min="5" max="5" width="27.875" bestFit="1" customWidth="1"/>
    <col min="11" max="11" width="14.625" bestFit="1" customWidth="1"/>
    <col min="12" max="12" width="15.25" bestFit="1" customWidth="1"/>
    <col min="17" max="18" width="17.375" bestFit="1" customWidth="1"/>
    <col min="19" max="19" width="14.875" bestFit="1" customWidth="1"/>
    <col min="257" max="257" width="10.875" bestFit="1" customWidth="1"/>
    <col min="258" max="258" width="18.75" bestFit="1" customWidth="1"/>
    <col min="259" max="259" width="20.125" bestFit="1" customWidth="1"/>
    <col min="260" max="260" width="19.375" bestFit="1" customWidth="1"/>
    <col min="261" max="261" width="27.875" bestFit="1" customWidth="1"/>
    <col min="267" max="267" width="14.625" bestFit="1" customWidth="1"/>
    <col min="268" max="268" width="15.25" bestFit="1" customWidth="1"/>
    <col min="273" max="274" width="17.375" bestFit="1" customWidth="1"/>
    <col min="275" max="275" width="14.875" bestFit="1" customWidth="1"/>
    <col min="513" max="513" width="10.875" bestFit="1" customWidth="1"/>
    <col min="514" max="514" width="18.75" bestFit="1" customWidth="1"/>
    <col min="515" max="515" width="20.125" bestFit="1" customWidth="1"/>
    <col min="516" max="516" width="19.375" bestFit="1" customWidth="1"/>
    <col min="517" max="517" width="27.875" bestFit="1" customWidth="1"/>
    <col min="523" max="523" width="14.625" bestFit="1" customWidth="1"/>
    <col min="524" max="524" width="15.25" bestFit="1" customWidth="1"/>
    <col min="529" max="530" width="17.375" bestFit="1" customWidth="1"/>
    <col min="531" max="531" width="14.875" bestFit="1" customWidth="1"/>
    <col min="769" max="769" width="10.875" bestFit="1" customWidth="1"/>
    <col min="770" max="770" width="18.75" bestFit="1" customWidth="1"/>
    <col min="771" max="771" width="20.125" bestFit="1" customWidth="1"/>
    <col min="772" max="772" width="19.375" bestFit="1" customWidth="1"/>
    <col min="773" max="773" width="27.875" bestFit="1" customWidth="1"/>
    <col min="779" max="779" width="14.625" bestFit="1" customWidth="1"/>
    <col min="780" max="780" width="15.25" bestFit="1" customWidth="1"/>
    <col min="785" max="786" width="17.375" bestFit="1" customWidth="1"/>
    <col min="787" max="787" width="14.875" bestFit="1" customWidth="1"/>
    <col min="1025" max="1025" width="10.875" bestFit="1" customWidth="1"/>
    <col min="1026" max="1026" width="18.75" bestFit="1" customWidth="1"/>
    <col min="1027" max="1027" width="20.125" bestFit="1" customWidth="1"/>
    <col min="1028" max="1028" width="19.375" bestFit="1" customWidth="1"/>
    <col min="1029" max="1029" width="27.875" bestFit="1" customWidth="1"/>
    <col min="1035" max="1035" width="14.625" bestFit="1" customWidth="1"/>
    <col min="1036" max="1036" width="15.25" bestFit="1" customWidth="1"/>
    <col min="1041" max="1042" width="17.375" bestFit="1" customWidth="1"/>
    <col min="1043" max="1043" width="14.875" bestFit="1" customWidth="1"/>
    <col min="1281" max="1281" width="10.875" bestFit="1" customWidth="1"/>
    <col min="1282" max="1282" width="18.75" bestFit="1" customWidth="1"/>
    <col min="1283" max="1283" width="20.125" bestFit="1" customWidth="1"/>
    <col min="1284" max="1284" width="19.375" bestFit="1" customWidth="1"/>
    <col min="1285" max="1285" width="27.875" bestFit="1" customWidth="1"/>
    <col min="1291" max="1291" width="14.625" bestFit="1" customWidth="1"/>
    <col min="1292" max="1292" width="15.25" bestFit="1" customWidth="1"/>
    <col min="1297" max="1298" width="17.375" bestFit="1" customWidth="1"/>
    <col min="1299" max="1299" width="14.875" bestFit="1" customWidth="1"/>
    <col min="1537" max="1537" width="10.875" bestFit="1" customWidth="1"/>
    <col min="1538" max="1538" width="18.75" bestFit="1" customWidth="1"/>
    <col min="1539" max="1539" width="20.125" bestFit="1" customWidth="1"/>
    <col min="1540" max="1540" width="19.375" bestFit="1" customWidth="1"/>
    <col min="1541" max="1541" width="27.875" bestFit="1" customWidth="1"/>
    <col min="1547" max="1547" width="14.625" bestFit="1" customWidth="1"/>
    <col min="1548" max="1548" width="15.25" bestFit="1" customWidth="1"/>
    <col min="1553" max="1554" width="17.375" bestFit="1" customWidth="1"/>
    <col min="1555" max="1555" width="14.875" bestFit="1" customWidth="1"/>
    <col min="1793" max="1793" width="10.875" bestFit="1" customWidth="1"/>
    <col min="1794" max="1794" width="18.75" bestFit="1" customWidth="1"/>
    <col min="1795" max="1795" width="20.125" bestFit="1" customWidth="1"/>
    <col min="1796" max="1796" width="19.375" bestFit="1" customWidth="1"/>
    <col min="1797" max="1797" width="27.875" bestFit="1" customWidth="1"/>
    <col min="1803" max="1803" width="14.625" bestFit="1" customWidth="1"/>
    <col min="1804" max="1804" width="15.25" bestFit="1" customWidth="1"/>
    <col min="1809" max="1810" width="17.375" bestFit="1" customWidth="1"/>
    <col min="1811" max="1811" width="14.875" bestFit="1" customWidth="1"/>
    <col min="2049" max="2049" width="10.875" bestFit="1" customWidth="1"/>
    <col min="2050" max="2050" width="18.75" bestFit="1" customWidth="1"/>
    <col min="2051" max="2051" width="20.125" bestFit="1" customWidth="1"/>
    <col min="2052" max="2052" width="19.375" bestFit="1" customWidth="1"/>
    <col min="2053" max="2053" width="27.875" bestFit="1" customWidth="1"/>
    <col min="2059" max="2059" width="14.625" bestFit="1" customWidth="1"/>
    <col min="2060" max="2060" width="15.25" bestFit="1" customWidth="1"/>
    <col min="2065" max="2066" width="17.375" bestFit="1" customWidth="1"/>
    <col min="2067" max="2067" width="14.875" bestFit="1" customWidth="1"/>
    <col min="2305" max="2305" width="10.875" bestFit="1" customWidth="1"/>
    <col min="2306" max="2306" width="18.75" bestFit="1" customWidth="1"/>
    <col min="2307" max="2307" width="20.125" bestFit="1" customWidth="1"/>
    <col min="2308" max="2308" width="19.375" bestFit="1" customWidth="1"/>
    <col min="2309" max="2309" width="27.875" bestFit="1" customWidth="1"/>
    <col min="2315" max="2315" width="14.625" bestFit="1" customWidth="1"/>
    <col min="2316" max="2316" width="15.25" bestFit="1" customWidth="1"/>
    <col min="2321" max="2322" width="17.375" bestFit="1" customWidth="1"/>
    <col min="2323" max="2323" width="14.875" bestFit="1" customWidth="1"/>
    <col min="2561" max="2561" width="10.875" bestFit="1" customWidth="1"/>
    <col min="2562" max="2562" width="18.75" bestFit="1" customWidth="1"/>
    <col min="2563" max="2563" width="20.125" bestFit="1" customWidth="1"/>
    <col min="2564" max="2564" width="19.375" bestFit="1" customWidth="1"/>
    <col min="2565" max="2565" width="27.875" bestFit="1" customWidth="1"/>
    <col min="2571" max="2571" width="14.625" bestFit="1" customWidth="1"/>
    <col min="2572" max="2572" width="15.25" bestFit="1" customWidth="1"/>
    <col min="2577" max="2578" width="17.375" bestFit="1" customWidth="1"/>
    <col min="2579" max="2579" width="14.875" bestFit="1" customWidth="1"/>
    <col min="2817" max="2817" width="10.875" bestFit="1" customWidth="1"/>
    <col min="2818" max="2818" width="18.75" bestFit="1" customWidth="1"/>
    <col min="2819" max="2819" width="20.125" bestFit="1" customWidth="1"/>
    <col min="2820" max="2820" width="19.375" bestFit="1" customWidth="1"/>
    <col min="2821" max="2821" width="27.875" bestFit="1" customWidth="1"/>
    <col min="2827" max="2827" width="14.625" bestFit="1" customWidth="1"/>
    <col min="2828" max="2828" width="15.25" bestFit="1" customWidth="1"/>
    <col min="2833" max="2834" width="17.375" bestFit="1" customWidth="1"/>
    <col min="2835" max="2835" width="14.875" bestFit="1" customWidth="1"/>
    <col min="3073" max="3073" width="10.875" bestFit="1" customWidth="1"/>
    <col min="3074" max="3074" width="18.75" bestFit="1" customWidth="1"/>
    <col min="3075" max="3075" width="20.125" bestFit="1" customWidth="1"/>
    <col min="3076" max="3076" width="19.375" bestFit="1" customWidth="1"/>
    <col min="3077" max="3077" width="27.875" bestFit="1" customWidth="1"/>
    <col min="3083" max="3083" width="14.625" bestFit="1" customWidth="1"/>
    <col min="3084" max="3084" width="15.25" bestFit="1" customWidth="1"/>
    <col min="3089" max="3090" width="17.375" bestFit="1" customWidth="1"/>
    <col min="3091" max="3091" width="14.875" bestFit="1" customWidth="1"/>
    <col min="3329" max="3329" width="10.875" bestFit="1" customWidth="1"/>
    <col min="3330" max="3330" width="18.75" bestFit="1" customWidth="1"/>
    <col min="3331" max="3331" width="20.125" bestFit="1" customWidth="1"/>
    <col min="3332" max="3332" width="19.375" bestFit="1" customWidth="1"/>
    <col min="3333" max="3333" width="27.875" bestFit="1" customWidth="1"/>
    <col min="3339" max="3339" width="14.625" bestFit="1" customWidth="1"/>
    <col min="3340" max="3340" width="15.25" bestFit="1" customWidth="1"/>
    <col min="3345" max="3346" width="17.375" bestFit="1" customWidth="1"/>
    <col min="3347" max="3347" width="14.875" bestFit="1" customWidth="1"/>
    <col min="3585" max="3585" width="10.875" bestFit="1" customWidth="1"/>
    <col min="3586" max="3586" width="18.75" bestFit="1" customWidth="1"/>
    <col min="3587" max="3587" width="20.125" bestFit="1" customWidth="1"/>
    <col min="3588" max="3588" width="19.375" bestFit="1" customWidth="1"/>
    <col min="3589" max="3589" width="27.875" bestFit="1" customWidth="1"/>
    <col min="3595" max="3595" width="14.625" bestFit="1" customWidth="1"/>
    <col min="3596" max="3596" width="15.25" bestFit="1" customWidth="1"/>
    <col min="3601" max="3602" width="17.375" bestFit="1" customWidth="1"/>
    <col min="3603" max="3603" width="14.875" bestFit="1" customWidth="1"/>
    <col min="3841" max="3841" width="10.875" bestFit="1" customWidth="1"/>
    <col min="3842" max="3842" width="18.75" bestFit="1" customWidth="1"/>
    <col min="3843" max="3843" width="20.125" bestFit="1" customWidth="1"/>
    <col min="3844" max="3844" width="19.375" bestFit="1" customWidth="1"/>
    <col min="3845" max="3845" width="27.875" bestFit="1" customWidth="1"/>
    <col min="3851" max="3851" width="14.625" bestFit="1" customWidth="1"/>
    <col min="3852" max="3852" width="15.25" bestFit="1" customWidth="1"/>
    <col min="3857" max="3858" width="17.375" bestFit="1" customWidth="1"/>
    <col min="3859" max="3859" width="14.875" bestFit="1" customWidth="1"/>
    <col min="4097" max="4097" width="10.875" bestFit="1" customWidth="1"/>
    <col min="4098" max="4098" width="18.75" bestFit="1" customWidth="1"/>
    <col min="4099" max="4099" width="20.125" bestFit="1" customWidth="1"/>
    <col min="4100" max="4100" width="19.375" bestFit="1" customWidth="1"/>
    <col min="4101" max="4101" width="27.875" bestFit="1" customWidth="1"/>
    <col min="4107" max="4107" width="14.625" bestFit="1" customWidth="1"/>
    <col min="4108" max="4108" width="15.25" bestFit="1" customWidth="1"/>
    <col min="4113" max="4114" width="17.375" bestFit="1" customWidth="1"/>
    <col min="4115" max="4115" width="14.875" bestFit="1" customWidth="1"/>
    <col min="4353" max="4353" width="10.875" bestFit="1" customWidth="1"/>
    <col min="4354" max="4354" width="18.75" bestFit="1" customWidth="1"/>
    <col min="4355" max="4355" width="20.125" bestFit="1" customWidth="1"/>
    <col min="4356" max="4356" width="19.375" bestFit="1" customWidth="1"/>
    <col min="4357" max="4357" width="27.875" bestFit="1" customWidth="1"/>
    <col min="4363" max="4363" width="14.625" bestFit="1" customWidth="1"/>
    <col min="4364" max="4364" width="15.25" bestFit="1" customWidth="1"/>
    <col min="4369" max="4370" width="17.375" bestFit="1" customWidth="1"/>
    <col min="4371" max="4371" width="14.875" bestFit="1" customWidth="1"/>
    <col min="4609" max="4609" width="10.875" bestFit="1" customWidth="1"/>
    <col min="4610" max="4610" width="18.75" bestFit="1" customWidth="1"/>
    <col min="4611" max="4611" width="20.125" bestFit="1" customWidth="1"/>
    <col min="4612" max="4612" width="19.375" bestFit="1" customWidth="1"/>
    <col min="4613" max="4613" width="27.875" bestFit="1" customWidth="1"/>
    <col min="4619" max="4619" width="14.625" bestFit="1" customWidth="1"/>
    <col min="4620" max="4620" width="15.25" bestFit="1" customWidth="1"/>
    <col min="4625" max="4626" width="17.375" bestFit="1" customWidth="1"/>
    <col min="4627" max="4627" width="14.875" bestFit="1" customWidth="1"/>
    <col min="4865" max="4865" width="10.875" bestFit="1" customWidth="1"/>
    <col min="4866" max="4866" width="18.75" bestFit="1" customWidth="1"/>
    <col min="4867" max="4867" width="20.125" bestFit="1" customWidth="1"/>
    <col min="4868" max="4868" width="19.375" bestFit="1" customWidth="1"/>
    <col min="4869" max="4869" width="27.875" bestFit="1" customWidth="1"/>
    <col min="4875" max="4875" width="14.625" bestFit="1" customWidth="1"/>
    <col min="4876" max="4876" width="15.25" bestFit="1" customWidth="1"/>
    <col min="4881" max="4882" width="17.375" bestFit="1" customWidth="1"/>
    <col min="4883" max="4883" width="14.875" bestFit="1" customWidth="1"/>
    <col min="5121" max="5121" width="10.875" bestFit="1" customWidth="1"/>
    <col min="5122" max="5122" width="18.75" bestFit="1" customWidth="1"/>
    <col min="5123" max="5123" width="20.125" bestFit="1" customWidth="1"/>
    <col min="5124" max="5124" width="19.375" bestFit="1" customWidth="1"/>
    <col min="5125" max="5125" width="27.875" bestFit="1" customWidth="1"/>
    <col min="5131" max="5131" width="14.625" bestFit="1" customWidth="1"/>
    <col min="5132" max="5132" width="15.25" bestFit="1" customWidth="1"/>
    <col min="5137" max="5138" width="17.375" bestFit="1" customWidth="1"/>
    <col min="5139" max="5139" width="14.875" bestFit="1" customWidth="1"/>
    <col min="5377" max="5377" width="10.875" bestFit="1" customWidth="1"/>
    <col min="5378" max="5378" width="18.75" bestFit="1" customWidth="1"/>
    <col min="5379" max="5379" width="20.125" bestFit="1" customWidth="1"/>
    <col min="5380" max="5380" width="19.375" bestFit="1" customWidth="1"/>
    <col min="5381" max="5381" width="27.875" bestFit="1" customWidth="1"/>
    <col min="5387" max="5387" width="14.625" bestFit="1" customWidth="1"/>
    <col min="5388" max="5388" width="15.25" bestFit="1" customWidth="1"/>
    <col min="5393" max="5394" width="17.375" bestFit="1" customWidth="1"/>
    <col min="5395" max="5395" width="14.875" bestFit="1" customWidth="1"/>
    <col min="5633" max="5633" width="10.875" bestFit="1" customWidth="1"/>
    <col min="5634" max="5634" width="18.75" bestFit="1" customWidth="1"/>
    <col min="5635" max="5635" width="20.125" bestFit="1" customWidth="1"/>
    <col min="5636" max="5636" width="19.375" bestFit="1" customWidth="1"/>
    <col min="5637" max="5637" width="27.875" bestFit="1" customWidth="1"/>
    <col min="5643" max="5643" width="14.625" bestFit="1" customWidth="1"/>
    <col min="5644" max="5644" width="15.25" bestFit="1" customWidth="1"/>
    <col min="5649" max="5650" width="17.375" bestFit="1" customWidth="1"/>
    <col min="5651" max="5651" width="14.875" bestFit="1" customWidth="1"/>
    <col min="5889" max="5889" width="10.875" bestFit="1" customWidth="1"/>
    <col min="5890" max="5890" width="18.75" bestFit="1" customWidth="1"/>
    <col min="5891" max="5891" width="20.125" bestFit="1" customWidth="1"/>
    <col min="5892" max="5892" width="19.375" bestFit="1" customWidth="1"/>
    <col min="5893" max="5893" width="27.875" bestFit="1" customWidth="1"/>
    <col min="5899" max="5899" width="14.625" bestFit="1" customWidth="1"/>
    <col min="5900" max="5900" width="15.25" bestFit="1" customWidth="1"/>
    <col min="5905" max="5906" width="17.375" bestFit="1" customWidth="1"/>
    <col min="5907" max="5907" width="14.875" bestFit="1" customWidth="1"/>
    <col min="6145" max="6145" width="10.875" bestFit="1" customWidth="1"/>
    <col min="6146" max="6146" width="18.75" bestFit="1" customWidth="1"/>
    <col min="6147" max="6147" width="20.125" bestFit="1" customWidth="1"/>
    <col min="6148" max="6148" width="19.375" bestFit="1" customWidth="1"/>
    <col min="6149" max="6149" width="27.875" bestFit="1" customWidth="1"/>
    <col min="6155" max="6155" width="14.625" bestFit="1" customWidth="1"/>
    <col min="6156" max="6156" width="15.25" bestFit="1" customWidth="1"/>
    <col min="6161" max="6162" width="17.375" bestFit="1" customWidth="1"/>
    <col min="6163" max="6163" width="14.875" bestFit="1" customWidth="1"/>
    <col min="6401" max="6401" width="10.875" bestFit="1" customWidth="1"/>
    <col min="6402" max="6402" width="18.75" bestFit="1" customWidth="1"/>
    <col min="6403" max="6403" width="20.125" bestFit="1" customWidth="1"/>
    <col min="6404" max="6404" width="19.375" bestFit="1" customWidth="1"/>
    <col min="6405" max="6405" width="27.875" bestFit="1" customWidth="1"/>
    <col min="6411" max="6411" width="14.625" bestFit="1" customWidth="1"/>
    <col min="6412" max="6412" width="15.25" bestFit="1" customWidth="1"/>
    <col min="6417" max="6418" width="17.375" bestFit="1" customWidth="1"/>
    <col min="6419" max="6419" width="14.875" bestFit="1" customWidth="1"/>
    <col min="6657" max="6657" width="10.875" bestFit="1" customWidth="1"/>
    <col min="6658" max="6658" width="18.75" bestFit="1" customWidth="1"/>
    <col min="6659" max="6659" width="20.125" bestFit="1" customWidth="1"/>
    <col min="6660" max="6660" width="19.375" bestFit="1" customWidth="1"/>
    <col min="6661" max="6661" width="27.875" bestFit="1" customWidth="1"/>
    <col min="6667" max="6667" width="14.625" bestFit="1" customWidth="1"/>
    <col min="6668" max="6668" width="15.25" bestFit="1" customWidth="1"/>
    <col min="6673" max="6674" width="17.375" bestFit="1" customWidth="1"/>
    <col min="6675" max="6675" width="14.875" bestFit="1" customWidth="1"/>
    <col min="6913" max="6913" width="10.875" bestFit="1" customWidth="1"/>
    <col min="6914" max="6914" width="18.75" bestFit="1" customWidth="1"/>
    <col min="6915" max="6915" width="20.125" bestFit="1" customWidth="1"/>
    <col min="6916" max="6916" width="19.375" bestFit="1" customWidth="1"/>
    <col min="6917" max="6917" width="27.875" bestFit="1" customWidth="1"/>
    <col min="6923" max="6923" width="14.625" bestFit="1" customWidth="1"/>
    <col min="6924" max="6924" width="15.25" bestFit="1" customWidth="1"/>
    <col min="6929" max="6930" width="17.375" bestFit="1" customWidth="1"/>
    <col min="6931" max="6931" width="14.875" bestFit="1" customWidth="1"/>
    <col min="7169" max="7169" width="10.875" bestFit="1" customWidth="1"/>
    <col min="7170" max="7170" width="18.75" bestFit="1" customWidth="1"/>
    <col min="7171" max="7171" width="20.125" bestFit="1" customWidth="1"/>
    <col min="7172" max="7172" width="19.375" bestFit="1" customWidth="1"/>
    <col min="7173" max="7173" width="27.875" bestFit="1" customWidth="1"/>
    <col min="7179" max="7179" width="14.625" bestFit="1" customWidth="1"/>
    <col min="7180" max="7180" width="15.25" bestFit="1" customWidth="1"/>
    <col min="7185" max="7186" width="17.375" bestFit="1" customWidth="1"/>
    <col min="7187" max="7187" width="14.875" bestFit="1" customWidth="1"/>
    <col min="7425" max="7425" width="10.875" bestFit="1" customWidth="1"/>
    <col min="7426" max="7426" width="18.75" bestFit="1" customWidth="1"/>
    <col min="7427" max="7427" width="20.125" bestFit="1" customWidth="1"/>
    <col min="7428" max="7428" width="19.375" bestFit="1" customWidth="1"/>
    <col min="7429" max="7429" width="27.875" bestFit="1" customWidth="1"/>
    <col min="7435" max="7435" width="14.625" bestFit="1" customWidth="1"/>
    <col min="7436" max="7436" width="15.25" bestFit="1" customWidth="1"/>
    <col min="7441" max="7442" width="17.375" bestFit="1" customWidth="1"/>
    <col min="7443" max="7443" width="14.875" bestFit="1" customWidth="1"/>
    <col min="7681" max="7681" width="10.875" bestFit="1" customWidth="1"/>
    <col min="7682" max="7682" width="18.75" bestFit="1" customWidth="1"/>
    <col min="7683" max="7683" width="20.125" bestFit="1" customWidth="1"/>
    <col min="7684" max="7684" width="19.375" bestFit="1" customWidth="1"/>
    <col min="7685" max="7685" width="27.875" bestFit="1" customWidth="1"/>
    <col min="7691" max="7691" width="14.625" bestFit="1" customWidth="1"/>
    <col min="7692" max="7692" width="15.25" bestFit="1" customWidth="1"/>
    <col min="7697" max="7698" width="17.375" bestFit="1" customWidth="1"/>
    <col min="7699" max="7699" width="14.875" bestFit="1" customWidth="1"/>
    <col min="7937" max="7937" width="10.875" bestFit="1" customWidth="1"/>
    <col min="7938" max="7938" width="18.75" bestFit="1" customWidth="1"/>
    <col min="7939" max="7939" width="20.125" bestFit="1" customWidth="1"/>
    <col min="7940" max="7940" width="19.375" bestFit="1" customWidth="1"/>
    <col min="7941" max="7941" width="27.875" bestFit="1" customWidth="1"/>
    <col min="7947" max="7947" width="14.625" bestFit="1" customWidth="1"/>
    <col min="7948" max="7948" width="15.25" bestFit="1" customWidth="1"/>
    <col min="7953" max="7954" width="17.375" bestFit="1" customWidth="1"/>
    <col min="7955" max="7955" width="14.875" bestFit="1" customWidth="1"/>
    <col min="8193" max="8193" width="10.875" bestFit="1" customWidth="1"/>
    <col min="8194" max="8194" width="18.75" bestFit="1" customWidth="1"/>
    <col min="8195" max="8195" width="20.125" bestFit="1" customWidth="1"/>
    <col min="8196" max="8196" width="19.375" bestFit="1" customWidth="1"/>
    <col min="8197" max="8197" width="27.875" bestFit="1" customWidth="1"/>
    <col min="8203" max="8203" width="14.625" bestFit="1" customWidth="1"/>
    <col min="8204" max="8204" width="15.25" bestFit="1" customWidth="1"/>
    <col min="8209" max="8210" width="17.375" bestFit="1" customWidth="1"/>
    <col min="8211" max="8211" width="14.875" bestFit="1" customWidth="1"/>
    <col min="8449" max="8449" width="10.875" bestFit="1" customWidth="1"/>
    <col min="8450" max="8450" width="18.75" bestFit="1" customWidth="1"/>
    <col min="8451" max="8451" width="20.125" bestFit="1" customWidth="1"/>
    <col min="8452" max="8452" width="19.375" bestFit="1" customWidth="1"/>
    <col min="8453" max="8453" width="27.875" bestFit="1" customWidth="1"/>
    <col min="8459" max="8459" width="14.625" bestFit="1" customWidth="1"/>
    <col min="8460" max="8460" width="15.25" bestFit="1" customWidth="1"/>
    <col min="8465" max="8466" width="17.375" bestFit="1" customWidth="1"/>
    <col min="8467" max="8467" width="14.875" bestFit="1" customWidth="1"/>
    <col min="8705" max="8705" width="10.875" bestFit="1" customWidth="1"/>
    <col min="8706" max="8706" width="18.75" bestFit="1" customWidth="1"/>
    <col min="8707" max="8707" width="20.125" bestFit="1" customWidth="1"/>
    <col min="8708" max="8708" width="19.375" bestFit="1" customWidth="1"/>
    <col min="8709" max="8709" width="27.875" bestFit="1" customWidth="1"/>
    <col min="8715" max="8715" width="14.625" bestFit="1" customWidth="1"/>
    <col min="8716" max="8716" width="15.25" bestFit="1" customWidth="1"/>
    <col min="8721" max="8722" width="17.375" bestFit="1" customWidth="1"/>
    <col min="8723" max="8723" width="14.875" bestFit="1" customWidth="1"/>
    <col min="8961" max="8961" width="10.875" bestFit="1" customWidth="1"/>
    <col min="8962" max="8962" width="18.75" bestFit="1" customWidth="1"/>
    <col min="8963" max="8963" width="20.125" bestFit="1" customWidth="1"/>
    <col min="8964" max="8964" width="19.375" bestFit="1" customWidth="1"/>
    <col min="8965" max="8965" width="27.875" bestFit="1" customWidth="1"/>
    <col min="8971" max="8971" width="14.625" bestFit="1" customWidth="1"/>
    <col min="8972" max="8972" width="15.25" bestFit="1" customWidth="1"/>
    <col min="8977" max="8978" width="17.375" bestFit="1" customWidth="1"/>
    <col min="8979" max="8979" width="14.875" bestFit="1" customWidth="1"/>
    <col min="9217" max="9217" width="10.875" bestFit="1" customWidth="1"/>
    <col min="9218" max="9218" width="18.75" bestFit="1" customWidth="1"/>
    <col min="9219" max="9219" width="20.125" bestFit="1" customWidth="1"/>
    <col min="9220" max="9220" width="19.375" bestFit="1" customWidth="1"/>
    <col min="9221" max="9221" width="27.875" bestFit="1" customWidth="1"/>
    <col min="9227" max="9227" width="14.625" bestFit="1" customWidth="1"/>
    <col min="9228" max="9228" width="15.25" bestFit="1" customWidth="1"/>
    <col min="9233" max="9234" width="17.375" bestFit="1" customWidth="1"/>
    <col min="9235" max="9235" width="14.875" bestFit="1" customWidth="1"/>
    <col min="9473" max="9473" width="10.875" bestFit="1" customWidth="1"/>
    <col min="9474" max="9474" width="18.75" bestFit="1" customWidth="1"/>
    <col min="9475" max="9475" width="20.125" bestFit="1" customWidth="1"/>
    <col min="9476" max="9476" width="19.375" bestFit="1" customWidth="1"/>
    <col min="9477" max="9477" width="27.875" bestFit="1" customWidth="1"/>
    <col min="9483" max="9483" width="14.625" bestFit="1" customWidth="1"/>
    <col min="9484" max="9484" width="15.25" bestFit="1" customWidth="1"/>
    <col min="9489" max="9490" width="17.375" bestFit="1" customWidth="1"/>
    <col min="9491" max="9491" width="14.875" bestFit="1" customWidth="1"/>
    <col min="9729" max="9729" width="10.875" bestFit="1" customWidth="1"/>
    <col min="9730" max="9730" width="18.75" bestFit="1" customWidth="1"/>
    <col min="9731" max="9731" width="20.125" bestFit="1" customWidth="1"/>
    <col min="9732" max="9732" width="19.375" bestFit="1" customWidth="1"/>
    <col min="9733" max="9733" width="27.875" bestFit="1" customWidth="1"/>
    <col min="9739" max="9739" width="14.625" bestFit="1" customWidth="1"/>
    <col min="9740" max="9740" width="15.25" bestFit="1" customWidth="1"/>
    <col min="9745" max="9746" width="17.375" bestFit="1" customWidth="1"/>
    <col min="9747" max="9747" width="14.875" bestFit="1" customWidth="1"/>
    <col min="9985" max="9985" width="10.875" bestFit="1" customWidth="1"/>
    <col min="9986" max="9986" width="18.75" bestFit="1" customWidth="1"/>
    <col min="9987" max="9987" width="20.125" bestFit="1" customWidth="1"/>
    <col min="9988" max="9988" width="19.375" bestFit="1" customWidth="1"/>
    <col min="9989" max="9989" width="27.875" bestFit="1" customWidth="1"/>
    <col min="9995" max="9995" width="14.625" bestFit="1" customWidth="1"/>
    <col min="9996" max="9996" width="15.25" bestFit="1" customWidth="1"/>
    <col min="10001" max="10002" width="17.375" bestFit="1" customWidth="1"/>
    <col min="10003" max="10003" width="14.875" bestFit="1" customWidth="1"/>
    <col min="10241" max="10241" width="10.875" bestFit="1" customWidth="1"/>
    <col min="10242" max="10242" width="18.75" bestFit="1" customWidth="1"/>
    <col min="10243" max="10243" width="20.125" bestFit="1" customWidth="1"/>
    <col min="10244" max="10244" width="19.375" bestFit="1" customWidth="1"/>
    <col min="10245" max="10245" width="27.875" bestFit="1" customWidth="1"/>
    <col min="10251" max="10251" width="14.625" bestFit="1" customWidth="1"/>
    <col min="10252" max="10252" width="15.25" bestFit="1" customWidth="1"/>
    <col min="10257" max="10258" width="17.375" bestFit="1" customWidth="1"/>
    <col min="10259" max="10259" width="14.875" bestFit="1" customWidth="1"/>
    <col min="10497" max="10497" width="10.875" bestFit="1" customWidth="1"/>
    <col min="10498" max="10498" width="18.75" bestFit="1" customWidth="1"/>
    <col min="10499" max="10499" width="20.125" bestFit="1" customWidth="1"/>
    <col min="10500" max="10500" width="19.375" bestFit="1" customWidth="1"/>
    <col min="10501" max="10501" width="27.875" bestFit="1" customWidth="1"/>
    <col min="10507" max="10507" width="14.625" bestFit="1" customWidth="1"/>
    <col min="10508" max="10508" width="15.25" bestFit="1" customWidth="1"/>
    <col min="10513" max="10514" width="17.375" bestFit="1" customWidth="1"/>
    <col min="10515" max="10515" width="14.875" bestFit="1" customWidth="1"/>
    <col min="10753" max="10753" width="10.875" bestFit="1" customWidth="1"/>
    <col min="10754" max="10754" width="18.75" bestFit="1" customWidth="1"/>
    <col min="10755" max="10755" width="20.125" bestFit="1" customWidth="1"/>
    <col min="10756" max="10756" width="19.375" bestFit="1" customWidth="1"/>
    <col min="10757" max="10757" width="27.875" bestFit="1" customWidth="1"/>
    <col min="10763" max="10763" width="14.625" bestFit="1" customWidth="1"/>
    <col min="10764" max="10764" width="15.25" bestFit="1" customWidth="1"/>
    <col min="10769" max="10770" width="17.375" bestFit="1" customWidth="1"/>
    <col min="10771" max="10771" width="14.875" bestFit="1" customWidth="1"/>
    <col min="11009" max="11009" width="10.875" bestFit="1" customWidth="1"/>
    <col min="11010" max="11010" width="18.75" bestFit="1" customWidth="1"/>
    <col min="11011" max="11011" width="20.125" bestFit="1" customWidth="1"/>
    <col min="11012" max="11012" width="19.375" bestFit="1" customWidth="1"/>
    <col min="11013" max="11013" width="27.875" bestFit="1" customWidth="1"/>
    <col min="11019" max="11019" width="14.625" bestFit="1" customWidth="1"/>
    <col min="11020" max="11020" width="15.25" bestFit="1" customWidth="1"/>
    <col min="11025" max="11026" width="17.375" bestFit="1" customWidth="1"/>
    <col min="11027" max="11027" width="14.875" bestFit="1" customWidth="1"/>
    <col min="11265" max="11265" width="10.875" bestFit="1" customWidth="1"/>
    <col min="11266" max="11266" width="18.75" bestFit="1" customWidth="1"/>
    <col min="11267" max="11267" width="20.125" bestFit="1" customWidth="1"/>
    <col min="11268" max="11268" width="19.375" bestFit="1" customWidth="1"/>
    <col min="11269" max="11269" width="27.875" bestFit="1" customWidth="1"/>
    <col min="11275" max="11275" width="14.625" bestFit="1" customWidth="1"/>
    <col min="11276" max="11276" width="15.25" bestFit="1" customWidth="1"/>
    <col min="11281" max="11282" width="17.375" bestFit="1" customWidth="1"/>
    <col min="11283" max="11283" width="14.875" bestFit="1" customWidth="1"/>
    <col min="11521" max="11521" width="10.875" bestFit="1" customWidth="1"/>
    <col min="11522" max="11522" width="18.75" bestFit="1" customWidth="1"/>
    <col min="11523" max="11523" width="20.125" bestFit="1" customWidth="1"/>
    <col min="11524" max="11524" width="19.375" bestFit="1" customWidth="1"/>
    <col min="11525" max="11525" width="27.875" bestFit="1" customWidth="1"/>
    <col min="11531" max="11531" width="14.625" bestFit="1" customWidth="1"/>
    <col min="11532" max="11532" width="15.25" bestFit="1" customWidth="1"/>
    <col min="11537" max="11538" width="17.375" bestFit="1" customWidth="1"/>
    <col min="11539" max="11539" width="14.875" bestFit="1" customWidth="1"/>
    <col min="11777" max="11777" width="10.875" bestFit="1" customWidth="1"/>
    <col min="11778" max="11778" width="18.75" bestFit="1" customWidth="1"/>
    <col min="11779" max="11779" width="20.125" bestFit="1" customWidth="1"/>
    <col min="11780" max="11780" width="19.375" bestFit="1" customWidth="1"/>
    <col min="11781" max="11781" width="27.875" bestFit="1" customWidth="1"/>
    <col min="11787" max="11787" width="14.625" bestFit="1" customWidth="1"/>
    <col min="11788" max="11788" width="15.25" bestFit="1" customWidth="1"/>
    <col min="11793" max="11794" width="17.375" bestFit="1" customWidth="1"/>
    <col min="11795" max="11795" width="14.875" bestFit="1" customWidth="1"/>
    <col min="12033" max="12033" width="10.875" bestFit="1" customWidth="1"/>
    <col min="12034" max="12034" width="18.75" bestFit="1" customWidth="1"/>
    <col min="12035" max="12035" width="20.125" bestFit="1" customWidth="1"/>
    <col min="12036" max="12036" width="19.375" bestFit="1" customWidth="1"/>
    <col min="12037" max="12037" width="27.875" bestFit="1" customWidth="1"/>
    <col min="12043" max="12043" width="14.625" bestFit="1" customWidth="1"/>
    <col min="12044" max="12044" width="15.25" bestFit="1" customWidth="1"/>
    <col min="12049" max="12050" width="17.375" bestFit="1" customWidth="1"/>
    <col min="12051" max="12051" width="14.875" bestFit="1" customWidth="1"/>
    <col min="12289" max="12289" width="10.875" bestFit="1" customWidth="1"/>
    <col min="12290" max="12290" width="18.75" bestFit="1" customWidth="1"/>
    <col min="12291" max="12291" width="20.125" bestFit="1" customWidth="1"/>
    <col min="12292" max="12292" width="19.375" bestFit="1" customWidth="1"/>
    <col min="12293" max="12293" width="27.875" bestFit="1" customWidth="1"/>
    <col min="12299" max="12299" width="14.625" bestFit="1" customWidth="1"/>
    <col min="12300" max="12300" width="15.25" bestFit="1" customWidth="1"/>
    <col min="12305" max="12306" width="17.375" bestFit="1" customWidth="1"/>
    <col min="12307" max="12307" width="14.875" bestFit="1" customWidth="1"/>
    <col min="12545" max="12545" width="10.875" bestFit="1" customWidth="1"/>
    <col min="12546" max="12546" width="18.75" bestFit="1" customWidth="1"/>
    <col min="12547" max="12547" width="20.125" bestFit="1" customWidth="1"/>
    <col min="12548" max="12548" width="19.375" bestFit="1" customWidth="1"/>
    <col min="12549" max="12549" width="27.875" bestFit="1" customWidth="1"/>
    <col min="12555" max="12555" width="14.625" bestFit="1" customWidth="1"/>
    <col min="12556" max="12556" width="15.25" bestFit="1" customWidth="1"/>
    <col min="12561" max="12562" width="17.375" bestFit="1" customWidth="1"/>
    <col min="12563" max="12563" width="14.875" bestFit="1" customWidth="1"/>
    <col min="12801" max="12801" width="10.875" bestFit="1" customWidth="1"/>
    <col min="12802" max="12802" width="18.75" bestFit="1" customWidth="1"/>
    <col min="12803" max="12803" width="20.125" bestFit="1" customWidth="1"/>
    <col min="12804" max="12804" width="19.375" bestFit="1" customWidth="1"/>
    <col min="12805" max="12805" width="27.875" bestFit="1" customWidth="1"/>
    <col min="12811" max="12811" width="14.625" bestFit="1" customWidth="1"/>
    <col min="12812" max="12812" width="15.25" bestFit="1" customWidth="1"/>
    <col min="12817" max="12818" width="17.375" bestFit="1" customWidth="1"/>
    <col min="12819" max="12819" width="14.875" bestFit="1" customWidth="1"/>
    <col min="13057" max="13057" width="10.875" bestFit="1" customWidth="1"/>
    <col min="13058" max="13058" width="18.75" bestFit="1" customWidth="1"/>
    <col min="13059" max="13059" width="20.125" bestFit="1" customWidth="1"/>
    <col min="13060" max="13060" width="19.375" bestFit="1" customWidth="1"/>
    <col min="13061" max="13061" width="27.875" bestFit="1" customWidth="1"/>
    <col min="13067" max="13067" width="14.625" bestFit="1" customWidth="1"/>
    <col min="13068" max="13068" width="15.25" bestFit="1" customWidth="1"/>
    <col min="13073" max="13074" width="17.375" bestFit="1" customWidth="1"/>
    <col min="13075" max="13075" width="14.875" bestFit="1" customWidth="1"/>
    <col min="13313" max="13313" width="10.875" bestFit="1" customWidth="1"/>
    <col min="13314" max="13314" width="18.75" bestFit="1" customWidth="1"/>
    <col min="13315" max="13315" width="20.125" bestFit="1" customWidth="1"/>
    <col min="13316" max="13316" width="19.375" bestFit="1" customWidth="1"/>
    <col min="13317" max="13317" width="27.875" bestFit="1" customWidth="1"/>
    <col min="13323" max="13323" width="14.625" bestFit="1" customWidth="1"/>
    <col min="13324" max="13324" width="15.25" bestFit="1" customWidth="1"/>
    <col min="13329" max="13330" width="17.375" bestFit="1" customWidth="1"/>
    <col min="13331" max="13331" width="14.875" bestFit="1" customWidth="1"/>
    <col min="13569" max="13569" width="10.875" bestFit="1" customWidth="1"/>
    <col min="13570" max="13570" width="18.75" bestFit="1" customWidth="1"/>
    <col min="13571" max="13571" width="20.125" bestFit="1" customWidth="1"/>
    <col min="13572" max="13572" width="19.375" bestFit="1" customWidth="1"/>
    <col min="13573" max="13573" width="27.875" bestFit="1" customWidth="1"/>
    <col min="13579" max="13579" width="14.625" bestFit="1" customWidth="1"/>
    <col min="13580" max="13580" width="15.25" bestFit="1" customWidth="1"/>
    <col min="13585" max="13586" width="17.375" bestFit="1" customWidth="1"/>
    <col min="13587" max="13587" width="14.875" bestFit="1" customWidth="1"/>
    <col min="13825" max="13825" width="10.875" bestFit="1" customWidth="1"/>
    <col min="13826" max="13826" width="18.75" bestFit="1" customWidth="1"/>
    <col min="13827" max="13827" width="20.125" bestFit="1" customWidth="1"/>
    <col min="13828" max="13828" width="19.375" bestFit="1" customWidth="1"/>
    <col min="13829" max="13829" width="27.875" bestFit="1" customWidth="1"/>
    <col min="13835" max="13835" width="14.625" bestFit="1" customWidth="1"/>
    <col min="13836" max="13836" width="15.25" bestFit="1" customWidth="1"/>
    <col min="13841" max="13842" width="17.375" bestFit="1" customWidth="1"/>
    <col min="13843" max="13843" width="14.875" bestFit="1" customWidth="1"/>
    <col min="14081" max="14081" width="10.875" bestFit="1" customWidth="1"/>
    <col min="14082" max="14082" width="18.75" bestFit="1" customWidth="1"/>
    <col min="14083" max="14083" width="20.125" bestFit="1" customWidth="1"/>
    <col min="14084" max="14084" width="19.375" bestFit="1" customWidth="1"/>
    <col min="14085" max="14085" width="27.875" bestFit="1" customWidth="1"/>
    <col min="14091" max="14091" width="14.625" bestFit="1" customWidth="1"/>
    <col min="14092" max="14092" width="15.25" bestFit="1" customWidth="1"/>
    <col min="14097" max="14098" width="17.375" bestFit="1" customWidth="1"/>
    <col min="14099" max="14099" width="14.875" bestFit="1" customWidth="1"/>
    <col min="14337" max="14337" width="10.875" bestFit="1" customWidth="1"/>
    <col min="14338" max="14338" width="18.75" bestFit="1" customWidth="1"/>
    <col min="14339" max="14339" width="20.125" bestFit="1" customWidth="1"/>
    <col min="14340" max="14340" width="19.375" bestFit="1" customWidth="1"/>
    <col min="14341" max="14341" width="27.875" bestFit="1" customWidth="1"/>
    <col min="14347" max="14347" width="14.625" bestFit="1" customWidth="1"/>
    <col min="14348" max="14348" width="15.25" bestFit="1" customWidth="1"/>
    <col min="14353" max="14354" width="17.375" bestFit="1" customWidth="1"/>
    <col min="14355" max="14355" width="14.875" bestFit="1" customWidth="1"/>
    <col min="14593" max="14593" width="10.875" bestFit="1" customWidth="1"/>
    <col min="14594" max="14594" width="18.75" bestFit="1" customWidth="1"/>
    <col min="14595" max="14595" width="20.125" bestFit="1" customWidth="1"/>
    <col min="14596" max="14596" width="19.375" bestFit="1" customWidth="1"/>
    <col min="14597" max="14597" width="27.875" bestFit="1" customWidth="1"/>
    <col min="14603" max="14603" width="14.625" bestFit="1" customWidth="1"/>
    <col min="14604" max="14604" width="15.25" bestFit="1" customWidth="1"/>
    <col min="14609" max="14610" width="17.375" bestFit="1" customWidth="1"/>
    <col min="14611" max="14611" width="14.875" bestFit="1" customWidth="1"/>
    <col min="14849" max="14849" width="10.875" bestFit="1" customWidth="1"/>
    <col min="14850" max="14850" width="18.75" bestFit="1" customWidth="1"/>
    <col min="14851" max="14851" width="20.125" bestFit="1" customWidth="1"/>
    <col min="14852" max="14852" width="19.375" bestFit="1" customWidth="1"/>
    <col min="14853" max="14853" width="27.875" bestFit="1" customWidth="1"/>
    <col min="14859" max="14859" width="14.625" bestFit="1" customWidth="1"/>
    <col min="14860" max="14860" width="15.25" bestFit="1" customWidth="1"/>
    <col min="14865" max="14866" width="17.375" bestFit="1" customWidth="1"/>
    <col min="14867" max="14867" width="14.875" bestFit="1" customWidth="1"/>
    <col min="15105" max="15105" width="10.875" bestFit="1" customWidth="1"/>
    <col min="15106" max="15106" width="18.75" bestFit="1" customWidth="1"/>
    <col min="15107" max="15107" width="20.125" bestFit="1" customWidth="1"/>
    <col min="15108" max="15108" width="19.375" bestFit="1" customWidth="1"/>
    <col min="15109" max="15109" width="27.875" bestFit="1" customWidth="1"/>
    <col min="15115" max="15115" width="14.625" bestFit="1" customWidth="1"/>
    <col min="15116" max="15116" width="15.25" bestFit="1" customWidth="1"/>
    <col min="15121" max="15122" width="17.375" bestFit="1" customWidth="1"/>
    <col min="15123" max="15123" width="14.875" bestFit="1" customWidth="1"/>
    <col min="15361" max="15361" width="10.875" bestFit="1" customWidth="1"/>
    <col min="15362" max="15362" width="18.75" bestFit="1" customWidth="1"/>
    <col min="15363" max="15363" width="20.125" bestFit="1" customWidth="1"/>
    <col min="15364" max="15364" width="19.375" bestFit="1" customWidth="1"/>
    <col min="15365" max="15365" width="27.875" bestFit="1" customWidth="1"/>
    <col min="15371" max="15371" width="14.625" bestFit="1" customWidth="1"/>
    <col min="15372" max="15372" width="15.25" bestFit="1" customWidth="1"/>
    <col min="15377" max="15378" width="17.375" bestFit="1" customWidth="1"/>
    <col min="15379" max="15379" width="14.875" bestFit="1" customWidth="1"/>
    <col min="15617" max="15617" width="10.875" bestFit="1" customWidth="1"/>
    <col min="15618" max="15618" width="18.75" bestFit="1" customWidth="1"/>
    <col min="15619" max="15619" width="20.125" bestFit="1" customWidth="1"/>
    <col min="15620" max="15620" width="19.375" bestFit="1" customWidth="1"/>
    <col min="15621" max="15621" width="27.875" bestFit="1" customWidth="1"/>
    <col min="15627" max="15627" width="14.625" bestFit="1" customWidth="1"/>
    <col min="15628" max="15628" width="15.25" bestFit="1" customWidth="1"/>
    <col min="15633" max="15634" width="17.375" bestFit="1" customWidth="1"/>
    <col min="15635" max="15635" width="14.875" bestFit="1" customWidth="1"/>
    <col min="15873" max="15873" width="10.875" bestFit="1" customWidth="1"/>
    <col min="15874" max="15874" width="18.75" bestFit="1" customWidth="1"/>
    <col min="15875" max="15875" width="20.125" bestFit="1" customWidth="1"/>
    <col min="15876" max="15876" width="19.375" bestFit="1" customWidth="1"/>
    <col min="15877" max="15877" width="27.875" bestFit="1" customWidth="1"/>
    <col min="15883" max="15883" width="14.625" bestFit="1" customWidth="1"/>
    <col min="15884" max="15884" width="15.25" bestFit="1" customWidth="1"/>
    <col min="15889" max="15890" width="17.375" bestFit="1" customWidth="1"/>
    <col min="15891" max="15891" width="14.875" bestFit="1" customWidth="1"/>
    <col min="16129" max="16129" width="10.875" bestFit="1" customWidth="1"/>
    <col min="16130" max="16130" width="18.75" bestFit="1" customWidth="1"/>
    <col min="16131" max="16131" width="20.125" bestFit="1" customWidth="1"/>
    <col min="16132" max="16132" width="19.375" bestFit="1" customWidth="1"/>
    <col min="16133" max="16133" width="27.875" bestFit="1" customWidth="1"/>
    <col min="16139" max="16139" width="14.625" bestFit="1" customWidth="1"/>
    <col min="16140" max="16140" width="15.25" bestFit="1" customWidth="1"/>
    <col min="16145" max="16146" width="17.375" bestFit="1" customWidth="1"/>
    <col min="16147" max="16147" width="14.875" bestFit="1" customWidth="1"/>
  </cols>
  <sheetData>
    <row r="2" spans="1:19" ht="15.75" thickBot="1" x14ac:dyDescent="0.3"/>
    <row r="3" spans="1:19" ht="15.75" thickBot="1" x14ac:dyDescent="0.3">
      <c r="A3" s="1"/>
      <c r="B3" s="2" t="s">
        <v>0</v>
      </c>
      <c r="C3" s="2"/>
      <c r="D3" s="2"/>
      <c r="F3" s="3"/>
      <c r="G3" s="4" t="s">
        <v>1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</row>
    <row r="4" spans="1:19" x14ac:dyDescent="0.25">
      <c r="A4" s="7"/>
      <c r="B4" s="50" t="s">
        <v>2</v>
      </c>
      <c r="C4" s="50" t="s">
        <v>3</v>
      </c>
      <c r="D4" s="50" t="s">
        <v>4</v>
      </c>
      <c r="F4" s="8"/>
      <c r="G4" s="51" t="s">
        <v>5</v>
      </c>
      <c r="H4" s="52"/>
      <c r="I4" s="53"/>
      <c r="J4" s="54" t="s">
        <v>6</v>
      </c>
      <c r="K4" s="54" t="s">
        <v>6</v>
      </c>
      <c r="L4" s="55" t="s">
        <v>7</v>
      </c>
      <c r="M4" s="56"/>
      <c r="N4" s="57" t="s">
        <v>8</v>
      </c>
      <c r="O4" s="52"/>
      <c r="P4" s="53"/>
      <c r="Q4" s="54" t="s">
        <v>8</v>
      </c>
      <c r="R4" s="54" t="s">
        <v>8</v>
      </c>
      <c r="S4" s="55" t="s">
        <v>7</v>
      </c>
    </row>
    <row r="5" spans="1:19" ht="15.75" thickBot="1" x14ac:dyDescent="0.3">
      <c r="A5" s="9" t="s">
        <v>9</v>
      </c>
      <c r="B5" s="10">
        <v>3</v>
      </c>
      <c r="C5" s="10">
        <v>0</v>
      </c>
      <c r="D5" s="10">
        <v>1</v>
      </c>
      <c r="F5" s="11"/>
      <c r="G5" s="58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9" t="s">
        <v>15</v>
      </c>
      <c r="M5" s="58"/>
      <c r="N5" s="50" t="s">
        <v>16</v>
      </c>
      <c r="O5" s="50" t="s">
        <v>17</v>
      </c>
      <c r="P5" s="60" t="s">
        <v>18</v>
      </c>
      <c r="Q5" s="50" t="s">
        <v>19</v>
      </c>
      <c r="R5" s="50" t="s">
        <v>14</v>
      </c>
      <c r="S5" s="59" t="s">
        <v>20</v>
      </c>
    </row>
    <row r="6" spans="1:19" x14ac:dyDescent="0.25">
      <c r="A6" s="9" t="s">
        <v>21</v>
      </c>
      <c r="B6" s="12">
        <v>0</v>
      </c>
      <c r="C6" s="12">
        <v>2</v>
      </c>
      <c r="D6" s="12">
        <v>2</v>
      </c>
      <c r="F6" s="13" t="s">
        <v>9</v>
      </c>
      <c r="G6" s="14">
        <v>2</v>
      </c>
      <c r="H6" s="15">
        <f>IF(B5="","",B5)</f>
        <v>3</v>
      </c>
      <c r="I6" s="15">
        <f>IF(H6="","",G6+H6)</f>
        <v>5</v>
      </c>
      <c r="J6" s="10">
        <v>2</v>
      </c>
      <c r="K6" s="15">
        <f>IF(J6="","",J6)</f>
        <v>2</v>
      </c>
      <c r="L6" s="16">
        <f>IF(ISERROR(K6/I6),"",(K6/I6))</f>
        <v>0.4</v>
      </c>
      <c r="M6" s="17" t="s">
        <v>22</v>
      </c>
      <c r="N6" s="18">
        <v>1</v>
      </c>
      <c r="O6" s="15">
        <f>IF(C5="","",(C5+D5))</f>
        <v>1</v>
      </c>
      <c r="P6" s="19">
        <f>IF(O6="","",N6+O6)</f>
        <v>2</v>
      </c>
      <c r="Q6" s="20">
        <v>1</v>
      </c>
      <c r="R6" s="15">
        <f>IF(Q6="","",Q6)</f>
        <v>1</v>
      </c>
      <c r="S6" s="16">
        <f>IF(ISERROR(R6/P6),"",R6/P6)</f>
        <v>0.5</v>
      </c>
    </row>
    <row r="7" spans="1:19" x14ac:dyDescent="0.25">
      <c r="A7" s="9" t="s">
        <v>23</v>
      </c>
      <c r="B7" s="12">
        <v>2</v>
      </c>
      <c r="C7" s="12"/>
      <c r="D7" s="12"/>
      <c r="F7" s="21" t="s">
        <v>21</v>
      </c>
      <c r="G7" s="22">
        <f>IF(H6="","",(G6+H6-J6))</f>
        <v>3</v>
      </c>
      <c r="H7" s="23">
        <f t="shared" ref="H7:H17" si="0">IF(B6="","",B6)</f>
        <v>0</v>
      </c>
      <c r="I7" s="23">
        <f>IF(H7="","",I6+H7)</f>
        <v>5</v>
      </c>
      <c r="J7" s="12">
        <v>2</v>
      </c>
      <c r="K7" s="23">
        <f t="shared" ref="K7:K17" si="1">IF(J7="","",(K6+J7))</f>
        <v>4</v>
      </c>
      <c r="L7" s="24">
        <f t="shared" ref="L7:L17" si="2">IF(ISERROR(K7/I7),"",(K7/I7))</f>
        <v>0.8</v>
      </c>
      <c r="M7" s="17" t="s">
        <v>24</v>
      </c>
      <c r="N7" s="15">
        <f>IF(O6="","",(N6+O6-Q6))</f>
        <v>1</v>
      </c>
      <c r="O7" s="23">
        <f t="shared" ref="O7:O17" si="3">IF(C6="","",(C6+D6))</f>
        <v>4</v>
      </c>
      <c r="P7" s="23">
        <f>IF(O7="","",P6+O7)</f>
        <v>6</v>
      </c>
      <c r="Q7" s="25"/>
      <c r="R7" s="23" t="str">
        <f>IF(Q7="","",(R6+Q7))</f>
        <v/>
      </c>
      <c r="S7" s="24" t="str">
        <f t="shared" ref="S7:S17" si="4">IF(ISERROR(R7/P7),"",R7/P7)</f>
        <v/>
      </c>
    </row>
    <row r="8" spans="1:19" x14ac:dyDescent="0.25">
      <c r="A8" s="9" t="s">
        <v>25</v>
      </c>
      <c r="B8" s="12">
        <v>3</v>
      </c>
      <c r="C8" s="12"/>
      <c r="D8" s="12"/>
      <c r="F8" s="21" t="s">
        <v>23</v>
      </c>
      <c r="G8" s="22">
        <f t="shared" ref="G8:G17" si="5">IF(H7="","",(G7+H7-J7))</f>
        <v>1</v>
      </c>
      <c r="H8" s="23">
        <f t="shared" si="0"/>
        <v>2</v>
      </c>
      <c r="I8" s="23">
        <f t="shared" ref="I8:I17" si="6">IF(H8="","",I7+H8)</f>
        <v>7</v>
      </c>
      <c r="J8" s="12">
        <v>1</v>
      </c>
      <c r="K8" s="23">
        <f t="shared" si="1"/>
        <v>5</v>
      </c>
      <c r="L8" s="24">
        <f t="shared" si="2"/>
        <v>0.7142857142857143</v>
      </c>
      <c r="M8" s="17" t="s">
        <v>26</v>
      </c>
      <c r="N8" s="23">
        <f t="shared" ref="N8:N17" si="7">IF(O7="","",(N7+O7-Q7))</f>
        <v>5</v>
      </c>
      <c r="O8" s="23" t="str">
        <f t="shared" si="3"/>
        <v/>
      </c>
      <c r="P8" s="23" t="str">
        <f t="shared" ref="P8:P17" si="8">IF(O8="","",P7+O8)</f>
        <v/>
      </c>
      <c r="Q8" s="25"/>
      <c r="R8" s="23" t="str">
        <f t="shared" ref="R8:R17" si="9">IF(Q8="","",(R7+Q8))</f>
        <v/>
      </c>
      <c r="S8" s="24" t="str">
        <f t="shared" si="4"/>
        <v/>
      </c>
    </row>
    <row r="9" spans="1:19" x14ac:dyDescent="0.25">
      <c r="A9" s="9" t="s">
        <v>27</v>
      </c>
      <c r="B9" s="12"/>
      <c r="C9" s="12"/>
      <c r="D9" s="12"/>
      <c r="F9" s="21" t="s">
        <v>25</v>
      </c>
      <c r="G9" s="22">
        <f t="shared" si="5"/>
        <v>2</v>
      </c>
      <c r="H9" s="23">
        <f t="shared" si="0"/>
        <v>3</v>
      </c>
      <c r="I9" s="23">
        <f t="shared" si="6"/>
        <v>10</v>
      </c>
      <c r="J9" s="12">
        <v>1</v>
      </c>
      <c r="K9" s="23">
        <f t="shared" si="1"/>
        <v>6</v>
      </c>
      <c r="L9" s="24">
        <f t="shared" si="2"/>
        <v>0.6</v>
      </c>
      <c r="M9" s="17" t="s">
        <v>28</v>
      </c>
      <c r="N9" s="23" t="str">
        <f t="shared" si="7"/>
        <v/>
      </c>
      <c r="O9" s="23" t="str">
        <f t="shared" si="3"/>
        <v/>
      </c>
      <c r="P9" s="23" t="str">
        <f t="shared" si="8"/>
        <v/>
      </c>
      <c r="Q9" s="25"/>
      <c r="R9" s="23" t="str">
        <f t="shared" si="9"/>
        <v/>
      </c>
      <c r="S9" s="24" t="str">
        <f t="shared" si="4"/>
        <v/>
      </c>
    </row>
    <row r="10" spans="1:19" x14ac:dyDescent="0.25">
      <c r="A10" s="9" t="s">
        <v>29</v>
      </c>
      <c r="B10" s="12"/>
      <c r="C10" s="12"/>
      <c r="D10" s="12"/>
      <c r="F10" s="21" t="s">
        <v>27</v>
      </c>
      <c r="G10" s="22">
        <f t="shared" si="5"/>
        <v>4</v>
      </c>
      <c r="H10" s="23" t="str">
        <f t="shared" si="0"/>
        <v/>
      </c>
      <c r="I10" s="23" t="str">
        <f t="shared" si="6"/>
        <v/>
      </c>
      <c r="J10" s="12">
        <v>2</v>
      </c>
      <c r="K10" s="23">
        <f t="shared" si="1"/>
        <v>8</v>
      </c>
      <c r="L10" s="24" t="str">
        <f t="shared" si="2"/>
        <v/>
      </c>
      <c r="M10" s="17" t="s">
        <v>30</v>
      </c>
      <c r="N10" s="23" t="str">
        <f t="shared" si="7"/>
        <v/>
      </c>
      <c r="O10" s="23" t="str">
        <f t="shared" si="3"/>
        <v/>
      </c>
      <c r="P10" s="23" t="str">
        <f t="shared" si="8"/>
        <v/>
      </c>
      <c r="Q10" s="25"/>
      <c r="R10" s="23" t="str">
        <f t="shared" si="9"/>
        <v/>
      </c>
      <c r="S10" s="24" t="str">
        <f t="shared" si="4"/>
        <v/>
      </c>
    </row>
    <row r="11" spans="1:19" x14ac:dyDescent="0.25">
      <c r="A11" s="9" t="s">
        <v>22</v>
      </c>
      <c r="B11" s="12"/>
      <c r="C11" s="12"/>
      <c r="D11" s="12"/>
      <c r="F11" s="21" t="s">
        <v>29</v>
      </c>
      <c r="G11" s="22" t="str">
        <f t="shared" si="5"/>
        <v/>
      </c>
      <c r="H11" s="23" t="str">
        <f t="shared" si="0"/>
        <v/>
      </c>
      <c r="I11" s="23" t="str">
        <f t="shared" si="6"/>
        <v/>
      </c>
      <c r="J11" s="12"/>
      <c r="K11" s="23" t="str">
        <f t="shared" si="1"/>
        <v/>
      </c>
      <c r="L11" s="24" t="str">
        <f t="shared" si="2"/>
        <v/>
      </c>
      <c r="M11" s="17" t="s">
        <v>31</v>
      </c>
      <c r="N11" s="23" t="str">
        <f t="shared" si="7"/>
        <v/>
      </c>
      <c r="O11" s="23" t="str">
        <f t="shared" si="3"/>
        <v/>
      </c>
      <c r="P11" s="23" t="str">
        <f t="shared" si="8"/>
        <v/>
      </c>
      <c r="Q11" s="25"/>
      <c r="R11" s="23" t="str">
        <f t="shared" si="9"/>
        <v/>
      </c>
      <c r="S11" s="24" t="str">
        <f t="shared" si="4"/>
        <v/>
      </c>
    </row>
    <row r="12" spans="1:19" x14ac:dyDescent="0.25">
      <c r="A12" s="9" t="s">
        <v>24</v>
      </c>
      <c r="B12" s="12"/>
      <c r="C12" s="12"/>
      <c r="D12" s="12"/>
      <c r="F12" s="21" t="s">
        <v>22</v>
      </c>
      <c r="G12" s="22" t="str">
        <f t="shared" si="5"/>
        <v/>
      </c>
      <c r="H12" s="23" t="str">
        <f t="shared" si="0"/>
        <v/>
      </c>
      <c r="I12" s="23" t="str">
        <f t="shared" si="6"/>
        <v/>
      </c>
      <c r="J12" s="12"/>
      <c r="K12" s="23" t="str">
        <f t="shared" si="1"/>
        <v/>
      </c>
      <c r="L12" s="24" t="str">
        <f t="shared" si="2"/>
        <v/>
      </c>
      <c r="M12" s="17" t="s">
        <v>9</v>
      </c>
      <c r="N12" s="23" t="str">
        <f t="shared" si="7"/>
        <v/>
      </c>
      <c r="O12" s="23" t="str">
        <f t="shared" si="3"/>
        <v/>
      </c>
      <c r="P12" s="23" t="str">
        <f t="shared" si="8"/>
        <v/>
      </c>
      <c r="Q12" s="25"/>
      <c r="R12" s="23" t="str">
        <f t="shared" si="9"/>
        <v/>
      </c>
      <c r="S12" s="24" t="str">
        <f t="shared" si="4"/>
        <v/>
      </c>
    </row>
    <row r="13" spans="1:19" x14ac:dyDescent="0.25">
      <c r="A13" s="9" t="s">
        <v>26</v>
      </c>
      <c r="B13" s="12"/>
      <c r="C13" s="12"/>
      <c r="D13" s="12"/>
      <c r="F13" s="21" t="s">
        <v>24</v>
      </c>
      <c r="G13" s="22" t="str">
        <f t="shared" si="5"/>
        <v/>
      </c>
      <c r="H13" s="23" t="str">
        <f t="shared" si="0"/>
        <v/>
      </c>
      <c r="I13" s="23" t="str">
        <f t="shared" si="6"/>
        <v/>
      </c>
      <c r="J13" s="12"/>
      <c r="K13" s="23" t="str">
        <f t="shared" si="1"/>
        <v/>
      </c>
      <c r="L13" s="24" t="str">
        <f t="shared" si="2"/>
        <v/>
      </c>
      <c r="M13" s="17" t="s">
        <v>21</v>
      </c>
      <c r="N13" s="23" t="str">
        <f t="shared" si="7"/>
        <v/>
      </c>
      <c r="O13" s="23" t="str">
        <f t="shared" si="3"/>
        <v/>
      </c>
      <c r="P13" s="23" t="str">
        <f t="shared" si="8"/>
        <v/>
      </c>
      <c r="Q13" s="25"/>
      <c r="R13" s="23" t="str">
        <f t="shared" si="9"/>
        <v/>
      </c>
      <c r="S13" s="24" t="str">
        <f t="shared" si="4"/>
        <v/>
      </c>
    </row>
    <row r="14" spans="1:19" x14ac:dyDescent="0.25">
      <c r="A14" s="9" t="s">
        <v>28</v>
      </c>
      <c r="B14" s="12"/>
      <c r="C14" s="12"/>
      <c r="D14" s="12"/>
      <c r="F14" s="21" t="s">
        <v>26</v>
      </c>
      <c r="G14" s="22" t="str">
        <f t="shared" si="5"/>
        <v/>
      </c>
      <c r="H14" s="23" t="str">
        <f t="shared" si="0"/>
        <v/>
      </c>
      <c r="I14" s="23" t="str">
        <f t="shared" si="6"/>
        <v/>
      </c>
      <c r="J14" s="12"/>
      <c r="K14" s="23" t="str">
        <f t="shared" si="1"/>
        <v/>
      </c>
      <c r="L14" s="24" t="str">
        <f t="shared" si="2"/>
        <v/>
      </c>
      <c r="M14" s="17" t="s">
        <v>32</v>
      </c>
      <c r="N14" s="23" t="str">
        <f t="shared" si="7"/>
        <v/>
      </c>
      <c r="O14" s="23" t="str">
        <f t="shared" si="3"/>
        <v/>
      </c>
      <c r="P14" s="23" t="str">
        <f t="shared" si="8"/>
        <v/>
      </c>
      <c r="Q14" s="25"/>
      <c r="R14" s="23" t="str">
        <f t="shared" si="9"/>
        <v/>
      </c>
      <c r="S14" s="24" t="str">
        <f t="shared" si="4"/>
        <v/>
      </c>
    </row>
    <row r="15" spans="1:19" x14ac:dyDescent="0.25">
      <c r="A15" s="9" t="s">
        <v>30</v>
      </c>
      <c r="B15" s="12"/>
      <c r="C15" s="12"/>
      <c r="D15" s="12"/>
      <c r="F15" s="21" t="s">
        <v>28</v>
      </c>
      <c r="G15" s="22" t="str">
        <f t="shared" si="5"/>
        <v/>
      </c>
      <c r="H15" s="23" t="str">
        <f t="shared" si="0"/>
        <v/>
      </c>
      <c r="I15" s="23" t="str">
        <f t="shared" si="6"/>
        <v/>
      </c>
      <c r="J15" s="12"/>
      <c r="K15" s="23" t="str">
        <f t="shared" si="1"/>
        <v/>
      </c>
      <c r="L15" s="24" t="str">
        <f t="shared" si="2"/>
        <v/>
      </c>
      <c r="M15" s="17" t="s">
        <v>33</v>
      </c>
      <c r="N15" s="23" t="str">
        <f t="shared" si="7"/>
        <v/>
      </c>
      <c r="O15" s="23" t="str">
        <f t="shared" si="3"/>
        <v/>
      </c>
      <c r="P15" s="23" t="str">
        <f t="shared" si="8"/>
        <v/>
      </c>
      <c r="Q15" s="25"/>
      <c r="R15" s="23" t="str">
        <f t="shared" si="9"/>
        <v/>
      </c>
      <c r="S15" s="24" t="str">
        <f t="shared" si="4"/>
        <v/>
      </c>
    </row>
    <row r="16" spans="1:19" x14ac:dyDescent="0.25">
      <c r="A16" s="9" t="s">
        <v>31</v>
      </c>
      <c r="B16" s="26"/>
      <c r="C16" s="26"/>
      <c r="D16" s="27"/>
      <c r="F16" s="21" t="s">
        <v>30</v>
      </c>
      <c r="G16" s="22" t="str">
        <f t="shared" si="5"/>
        <v/>
      </c>
      <c r="H16" s="23" t="str">
        <f t="shared" si="0"/>
        <v/>
      </c>
      <c r="I16" s="23" t="str">
        <f t="shared" si="6"/>
        <v/>
      </c>
      <c r="J16" s="12"/>
      <c r="K16" s="23" t="str">
        <f t="shared" si="1"/>
        <v/>
      </c>
      <c r="L16" s="24" t="str">
        <f t="shared" si="2"/>
        <v/>
      </c>
      <c r="M16" s="17" t="s">
        <v>34</v>
      </c>
      <c r="N16" s="23" t="str">
        <f t="shared" si="7"/>
        <v/>
      </c>
      <c r="O16" s="23" t="str">
        <f t="shared" si="3"/>
        <v/>
      </c>
      <c r="P16" s="23" t="str">
        <f t="shared" si="8"/>
        <v/>
      </c>
      <c r="Q16" s="25"/>
      <c r="R16" s="23" t="str">
        <f t="shared" si="9"/>
        <v/>
      </c>
      <c r="S16" s="24" t="str">
        <f t="shared" si="4"/>
        <v/>
      </c>
    </row>
    <row r="17" spans="1:19" ht="15.75" thickBot="1" x14ac:dyDescent="0.3">
      <c r="A17" s="28"/>
      <c r="B17" s="29">
        <f>SUM(B5:B16)</f>
        <v>8</v>
      </c>
      <c r="C17" s="29">
        <f>SUM(C5:C16)</f>
        <v>2</v>
      </c>
      <c r="D17" s="29">
        <f>SUM(D5:D16)</f>
        <v>3</v>
      </c>
      <c r="F17" s="30" t="s">
        <v>31</v>
      </c>
      <c r="G17" s="31" t="str">
        <f t="shared" si="5"/>
        <v/>
      </c>
      <c r="H17" s="32" t="str">
        <f t="shared" si="0"/>
        <v/>
      </c>
      <c r="I17" s="33" t="str">
        <f t="shared" si="6"/>
        <v/>
      </c>
      <c r="J17" s="34"/>
      <c r="K17" s="32" t="str">
        <f t="shared" si="1"/>
        <v/>
      </c>
      <c r="L17" s="35" t="str">
        <f t="shared" si="2"/>
        <v/>
      </c>
      <c r="M17" s="36" t="s">
        <v>35</v>
      </c>
      <c r="N17" s="32" t="str">
        <f t="shared" si="7"/>
        <v/>
      </c>
      <c r="O17" s="32" t="str">
        <f t="shared" si="3"/>
        <v/>
      </c>
      <c r="P17" s="33" t="str">
        <f t="shared" si="8"/>
        <v/>
      </c>
      <c r="Q17" s="37"/>
      <c r="R17" s="32" t="str">
        <f t="shared" si="9"/>
        <v/>
      </c>
      <c r="S17" s="35" t="str">
        <f t="shared" si="4"/>
        <v/>
      </c>
    </row>
    <row r="21" spans="1:19" x14ac:dyDescent="0.25">
      <c r="B21" s="38" t="s">
        <v>36</v>
      </c>
      <c r="C21" s="39"/>
      <c r="D21" s="39"/>
      <c r="E21" s="40"/>
    </row>
    <row r="22" spans="1:19" x14ac:dyDescent="0.25">
      <c r="B22" s="50" t="s">
        <v>37</v>
      </c>
      <c r="C22" s="50" t="s">
        <v>38</v>
      </c>
      <c r="D22" s="50" t="s">
        <v>39</v>
      </c>
      <c r="E22" s="50" t="s">
        <v>40</v>
      </c>
    </row>
    <row r="23" spans="1:19" x14ac:dyDescent="0.25">
      <c r="A23" s="9" t="s">
        <v>9</v>
      </c>
      <c r="B23" s="10">
        <v>5</v>
      </c>
      <c r="C23" s="10">
        <v>0</v>
      </c>
      <c r="D23" s="41">
        <f>IF(C23="","",C23)</f>
        <v>0</v>
      </c>
      <c r="E23" s="42">
        <f>IF(ISERROR(D23/$B$23),"",(D23/$B$23))</f>
        <v>0</v>
      </c>
    </row>
    <row r="24" spans="1:19" x14ac:dyDescent="0.25">
      <c r="A24" s="9" t="s">
        <v>21</v>
      </c>
      <c r="B24" s="43"/>
      <c r="C24" s="12">
        <v>0</v>
      </c>
      <c r="D24" s="44">
        <f>IF(C24="","",(D23+C24))</f>
        <v>0</v>
      </c>
      <c r="E24" s="45">
        <f>IF(ISERROR(D24/$B$23),E23,(D24/$B$23))</f>
        <v>0</v>
      </c>
    </row>
    <row r="25" spans="1:19" x14ac:dyDescent="0.25">
      <c r="A25" s="9" t="s">
        <v>23</v>
      </c>
      <c r="B25" s="46"/>
      <c r="C25" s="12">
        <v>0</v>
      </c>
      <c r="D25" s="44">
        <f t="shared" ref="D25:D34" si="10">IF(C25="","",(D24+C25))</f>
        <v>0</v>
      </c>
      <c r="E25" s="45">
        <f t="shared" ref="E25:E34" si="11">IF(ISERROR(D25/$B$23),E24,(D25/$B$23))</f>
        <v>0</v>
      </c>
    </row>
    <row r="26" spans="1:19" x14ac:dyDescent="0.25">
      <c r="A26" s="9" t="s">
        <v>25</v>
      </c>
      <c r="B26" s="46"/>
      <c r="C26" s="12">
        <v>1</v>
      </c>
      <c r="D26" s="44">
        <f t="shared" si="10"/>
        <v>1</v>
      </c>
      <c r="E26" s="45">
        <f t="shared" si="11"/>
        <v>0.2</v>
      </c>
    </row>
    <row r="27" spans="1:19" x14ac:dyDescent="0.25">
      <c r="A27" s="9" t="s">
        <v>27</v>
      </c>
      <c r="B27" s="46"/>
      <c r="C27" s="12">
        <v>0</v>
      </c>
      <c r="D27" s="44">
        <f t="shared" si="10"/>
        <v>1</v>
      </c>
      <c r="E27" s="45">
        <f t="shared" si="11"/>
        <v>0.2</v>
      </c>
    </row>
    <row r="28" spans="1:19" x14ac:dyDescent="0.25">
      <c r="A28" s="9" t="s">
        <v>29</v>
      </c>
      <c r="B28" s="46"/>
      <c r="C28" s="12">
        <v>1</v>
      </c>
      <c r="D28" s="44">
        <f t="shared" si="10"/>
        <v>2</v>
      </c>
      <c r="E28" s="45">
        <f t="shared" si="11"/>
        <v>0.4</v>
      </c>
    </row>
    <row r="29" spans="1:19" x14ac:dyDescent="0.25">
      <c r="A29" s="9" t="s">
        <v>22</v>
      </c>
      <c r="B29" s="46"/>
      <c r="C29" s="12">
        <v>0</v>
      </c>
      <c r="D29" s="44">
        <f t="shared" si="10"/>
        <v>2</v>
      </c>
      <c r="E29" s="45">
        <f t="shared" si="11"/>
        <v>0.4</v>
      </c>
    </row>
    <row r="30" spans="1:19" x14ac:dyDescent="0.25">
      <c r="A30" s="9" t="s">
        <v>24</v>
      </c>
      <c r="B30" s="46"/>
      <c r="C30" s="12">
        <v>2</v>
      </c>
      <c r="D30" s="44">
        <f t="shared" si="10"/>
        <v>4</v>
      </c>
      <c r="E30" s="45">
        <f t="shared" si="11"/>
        <v>0.8</v>
      </c>
    </row>
    <row r="31" spans="1:19" x14ac:dyDescent="0.25">
      <c r="A31" s="9" t="s">
        <v>26</v>
      </c>
      <c r="B31" s="46"/>
      <c r="C31" s="12"/>
      <c r="D31" s="44" t="str">
        <f t="shared" si="10"/>
        <v/>
      </c>
      <c r="E31" s="45">
        <f t="shared" si="11"/>
        <v>0.8</v>
      </c>
    </row>
    <row r="32" spans="1:19" x14ac:dyDescent="0.25">
      <c r="A32" s="9" t="s">
        <v>28</v>
      </c>
      <c r="B32" s="46"/>
      <c r="C32" s="12"/>
      <c r="D32" s="44" t="str">
        <f t="shared" si="10"/>
        <v/>
      </c>
      <c r="E32" s="45">
        <f t="shared" si="11"/>
        <v>0.8</v>
      </c>
    </row>
    <row r="33" spans="1:5" x14ac:dyDescent="0.25">
      <c r="A33" s="9" t="s">
        <v>30</v>
      </c>
      <c r="B33" s="46"/>
      <c r="C33" s="12"/>
      <c r="D33" s="44" t="str">
        <f t="shared" si="10"/>
        <v/>
      </c>
      <c r="E33" s="45">
        <f t="shared" si="11"/>
        <v>0.8</v>
      </c>
    </row>
    <row r="34" spans="1:5" x14ac:dyDescent="0.25">
      <c r="A34" s="9" t="s">
        <v>31</v>
      </c>
      <c r="B34" s="47"/>
      <c r="C34" s="27"/>
      <c r="D34" s="48" t="str">
        <f t="shared" si="10"/>
        <v/>
      </c>
      <c r="E34" s="49">
        <f t="shared" si="11"/>
        <v>0.8</v>
      </c>
    </row>
    <row r="37" spans="1:5" x14ac:dyDescent="0.25">
      <c r="B37" s="38" t="s">
        <v>48</v>
      </c>
      <c r="C37" s="39"/>
      <c r="D37" s="39"/>
      <c r="E37" s="40"/>
    </row>
    <row r="38" spans="1:5" ht="30" x14ac:dyDescent="0.25">
      <c r="B38" s="61" t="s">
        <v>37</v>
      </c>
      <c r="C38" s="61" t="s">
        <v>41</v>
      </c>
      <c r="D38" s="61" t="s">
        <v>42</v>
      </c>
      <c r="E38" s="62" t="s">
        <v>43</v>
      </c>
    </row>
    <row r="39" spans="1:5" x14ac:dyDescent="0.25">
      <c r="A39" s="9" t="s">
        <v>9</v>
      </c>
      <c r="B39" s="10">
        <v>150</v>
      </c>
      <c r="C39" s="10">
        <v>20</v>
      </c>
      <c r="D39" s="41">
        <f>IF(C39="","",C39)</f>
        <v>20</v>
      </c>
      <c r="E39" s="42">
        <f>IF(ISERROR(D39/$B$39),"",(D39/$B$39))</f>
        <v>0.13333333333333333</v>
      </c>
    </row>
    <row r="40" spans="1:5" x14ac:dyDescent="0.25">
      <c r="A40" s="9" t="s">
        <v>21</v>
      </c>
      <c r="B40" s="43"/>
      <c r="C40" s="12">
        <v>20</v>
      </c>
      <c r="D40" s="44">
        <f>IF(C40="","",(D39+C40))</f>
        <v>40</v>
      </c>
      <c r="E40" s="45">
        <f>IF(ISERROR(D40/$B$39),E39,(D40/$B$39))</f>
        <v>0.26666666666666666</v>
      </c>
    </row>
    <row r="41" spans="1:5" x14ac:dyDescent="0.25">
      <c r="A41" s="9" t="s">
        <v>23</v>
      </c>
      <c r="B41" s="46"/>
      <c r="C41" s="12">
        <v>40</v>
      </c>
      <c r="D41" s="44">
        <f t="shared" ref="D41:D50" si="12">IF(C41="","",(D40+C41))</f>
        <v>80</v>
      </c>
      <c r="E41" s="45">
        <f t="shared" ref="E41:E50" si="13">IF(ISERROR(D41/$B$39),E40,(D41/$B$39))</f>
        <v>0.53333333333333333</v>
      </c>
    </row>
    <row r="42" spans="1:5" x14ac:dyDescent="0.25">
      <c r="A42" s="9" t="s">
        <v>25</v>
      </c>
      <c r="B42" s="46"/>
      <c r="C42" s="12">
        <v>10</v>
      </c>
      <c r="D42" s="44">
        <f t="shared" si="12"/>
        <v>90</v>
      </c>
      <c r="E42" s="45">
        <f t="shared" si="13"/>
        <v>0.6</v>
      </c>
    </row>
    <row r="43" spans="1:5" x14ac:dyDescent="0.25">
      <c r="A43" s="9" t="s">
        <v>27</v>
      </c>
      <c r="B43" s="46"/>
      <c r="C43" s="12">
        <v>50</v>
      </c>
      <c r="D43" s="44">
        <f t="shared" si="12"/>
        <v>140</v>
      </c>
      <c r="E43" s="45">
        <f t="shared" si="13"/>
        <v>0.93333333333333335</v>
      </c>
    </row>
    <row r="44" spans="1:5" x14ac:dyDescent="0.25">
      <c r="A44" s="9" t="s">
        <v>29</v>
      </c>
      <c r="B44" s="46"/>
      <c r="C44" s="12"/>
      <c r="D44" s="44" t="str">
        <f t="shared" si="12"/>
        <v/>
      </c>
      <c r="E44" s="45">
        <f t="shared" si="13"/>
        <v>0.93333333333333335</v>
      </c>
    </row>
    <row r="45" spans="1:5" x14ac:dyDescent="0.25">
      <c r="A45" s="9" t="s">
        <v>22</v>
      </c>
      <c r="B45" s="46"/>
      <c r="C45" s="12"/>
      <c r="D45" s="44" t="str">
        <f t="shared" si="12"/>
        <v/>
      </c>
      <c r="E45" s="45">
        <f t="shared" si="13"/>
        <v>0.93333333333333335</v>
      </c>
    </row>
    <row r="46" spans="1:5" x14ac:dyDescent="0.25">
      <c r="A46" s="9" t="s">
        <v>24</v>
      </c>
      <c r="B46" s="46"/>
      <c r="C46" s="12"/>
      <c r="D46" s="44" t="str">
        <f t="shared" si="12"/>
        <v/>
      </c>
      <c r="E46" s="45">
        <f t="shared" si="13"/>
        <v>0.93333333333333335</v>
      </c>
    </row>
    <row r="47" spans="1:5" x14ac:dyDescent="0.25">
      <c r="A47" s="9" t="s">
        <v>26</v>
      </c>
      <c r="B47" s="46"/>
      <c r="C47" s="12"/>
      <c r="D47" s="44" t="str">
        <f t="shared" si="12"/>
        <v/>
      </c>
      <c r="E47" s="45">
        <f t="shared" si="13"/>
        <v>0.93333333333333335</v>
      </c>
    </row>
    <row r="48" spans="1:5" x14ac:dyDescent="0.25">
      <c r="A48" s="9" t="s">
        <v>28</v>
      </c>
      <c r="B48" s="46"/>
      <c r="C48" s="12"/>
      <c r="D48" s="44" t="str">
        <f t="shared" si="12"/>
        <v/>
      </c>
      <c r="E48" s="45">
        <f t="shared" si="13"/>
        <v>0.93333333333333335</v>
      </c>
    </row>
    <row r="49" spans="1:5" x14ac:dyDescent="0.25">
      <c r="A49" s="9" t="s">
        <v>30</v>
      </c>
      <c r="B49" s="46"/>
      <c r="C49" s="12"/>
      <c r="D49" s="44" t="str">
        <f t="shared" si="12"/>
        <v/>
      </c>
      <c r="E49" s="45">
        <f t="shared" si="13"/>
        <v>0.93333333333333335</v>
      </c>
    </row>
    <row r="50" spans="1:5" x14ac:dyDescent="0.25">
      <c r="A50" s="9" t="s">
        <v>31</v>
      </c>
      <c r="B50" s="47"/>
      <c r="C50" s="27"/>
      <c r="D50" s="48" t="str">
        <f t="shared" si="12"/>
        <v/>
      </c>
      <c r="E50" s="49">
        <f t="shared" si="13"/>
        <v>0.93333333333333335</v>
      </c>
    </row>
    <row r="53" spans="1:5" x14ac:dyDescent="0.25">
      <c r="B53" s="38" t="s">
        <v>47</v>
      </c>
      <c r="C53" s="39"/>
      <c r="D53" s="39"/>
      <c r="E53" s="40"/>
    </row>
    <row r="54" spans="1:5" ht="30" x14ac:dyDescent="0.25">
      <c r="B54" s="61" t="s">
        <v>37</v>
      </c>
      <c r="C54" s="61" t="s">
        <v>41</v>
      </c>
      <c r="D54" s="61" t="s">
        <v>42</v>
      </c>
      <c r="E54" s="62" t="s">
        <v>46</v>
      </c>
    </row>
    <row r="55" spans="1:5" x14ac:dyDescent="0.25">
      <c r="A55" s="9" t="s">
        <v>9</v>
      </c>
      <c r="B55" s="10">
        <v>50</v>
      </c>
      <c r="C55" s="10">
        <v>10</v>
      </c>
      <c r="D55" s="41">
        <f>IF(C55="","",C55)</f>
        <v>10</v>
      </c>
      <c r="E55" s="42">
        <f>IF(ISERROR(D55/$B$55),"",(D55/$B$55))</f>
        <v>0.2</v>
      </c>
    </row>
    <row r="56" spans="1:5" x14ac:dyDescent="0.25">
      <c r="A56" s="9" t="s">
        <v>21</v>
      </c>
      <c r="B56" s="43"/>
      <c r="C56" s="12">
        <v>10</v>
      </c>
      <c r="D56" s="44">
        <f>IF(C56="","",(D55+C56))</f>
        <v>20</v>
      </c>
      <c r="E56" s="45">
        <f>IF(ISERROR(D56/$B$39),E55,(D56/$B$39))</f>
        <v>0.13333333333333333</v>
      </c>
    </row>
    <row r="57" spans="1:5" x14ac:dyDescent="0.25">
      <c r="A57" s="9" t="s">
        <v>23</v>
      </c>
      <c r="B57" s="46"/>
      <c r="C57" s="12">
        <v>5</v>
      </c>
      <c r="D57" s="44">
        <f t="shared" ref="D57:D66" si="14">IF(C57="","",(D56+C57))</f>
        <v>25</v>
      </c>
      <c r="E57" s="45">
        <f t="shared" ref="E57:E66" si="15">IF(ISERROR(D57/$B$39),E56,(D57/$B$39))</f>
        <v>0.16666666666666666</v>
      </c>
    </row>
    <row r="58" spans="1:5" x14ac:dyDescent="0.25">
      <c r="A58" s="9" t="s">
        <v>25</v>
      </c>
      <c r="B58" s="46"/>
      <c r="C58" s="12">
        <v>5</v>
      </c>
      <c r="D58" s="44">
        <f t="shared" si="14"/>
        <v>30</v>
      </c>
      <c r="E58" s="45">
        <f t="shared" si="15"/>
        <v>0.2</v>
      </c>
    </row>
    <row r="59" spans="1:5" x14ac:dyDescent="0.25">
      <c r="A59" s="9" t="s">
        <v>27</v>
      </c>
      <c r="B59" s="46"/>
      <c r="C59" s="12">
        <v>5</v>
      </c>
      <c r="D59" s="44">
        <f t="shared" si="14"/>
        <v>35</v>
      </c>
      <c r="E59" s="45">
        <f t="shared" si="15"/>
        <v>0.23333333333333334</v>
      </c>
    </row>
    <row r="60" spans="1:5" x14ac:dyDescent="0.25">
      <c r="A60" s="9" t="s">
        <v>29</v>
      </c>
      <c r="B60" s="46"/>
      <c r="C60" s="12"/>
      <c r="D60" s="44" t="str">
        <f t="shared" si="14"/>
        <v/>
      </c>
      <c r="E60" s="45">
        <f t="shared" si="15"/>
        <v>0.23333333333333334</v>
      </c>
    </row>
    <row r="61" spans="1:5" x14ac:dyDescent="0.25">
      <c r="A61" s="9" t="s">
        <v>22</v>
      </c>
      <c r="B61" s="46"/>
      <c r="C61" s="12"/>
      <c r="D61" s="44" t="str">
        <f t="shared" si="14"/>
        <v/>
      </c>
      <c r="E61" s="45">
        <f t="shared" si="15"/>
        <v>0.23333333333333334</v>
      </c>
    </row>
    <row r="62" spans="1:5" x14ac:dyDescent="0.25">
      <c r="A62" s="9" t="s">
        <v>24</v>
      </c>
      <c r="B62" s="46"/>
      <c r="C62" s="12"/>
      <c r="D62" s="44" t="str">
        <f t="shared" si="14"/>
        <v/>
      </c>
      <c r="E62" s="45">
        <f t="shared" si="15"/>
        <v>0.23333333333333334</v>
      </c>
    </row>
    <row r="63" spans="1:5" x14ac:dyDescent="0.25">
      <c r="A63" s="9" t="s">
        <v>26</v>
      </c>
      <c r="B63" s="46"/>
      <c r="C63" s="12"/>
      <c r="D63" s="44" t="str">
        <f t="shared" si="14"/>
        <v/>
      </c>
      <c r="E63" s="45">
        <f t="shared" si="15"/>
        <v>0.23333333333333334</v>
      </c>
    </row>
    <row r="64" spans="1:5" x14ac:dyDescent="0.25">
      <c r="A64" s="9" t="s">
        <v>28</v>
      </c>
      <c r="B64" s="46"/>
      <c r="C64" s="12"/>
      <c r="D64" s="44" t="str">
        <f t="shared" si="14"/>
        <v/>
      </c>
      <c r="E64" s="45">
        <f t="shared" si="15"/>
        <v>0.23333333333333334</v>
      </c>
    </row>
    <row r="65" spans="1:5" x14ac:dyDescent="0.25">
      <c r="A65" s="9" t="s">
        <v>30</v>
      </c>
      <c r="B65" s="46"/>
      <c r="C65" s="12"/>
      <c r="D65" s="44" t="str">
        <f t="shared" si="14"/>
        <v/>
      </c>
      <c r="E65" s="45">
        <f t="shared" si="15"/>
        <v>0.23333333333333334</v>
      </c>
    </row>
    <row r="66" spans="1:5" x14ac:dyDescent="0.25">
      <c r="A66" s="9" t="s">
        <v>31</v>
      </c>
      <c r="B66" s="47"/>
      <c r="C66" s="27"/>
      <c r="D66" s="48" t="str">
        <f t="shared" si="14"/>
        <v/>
      </c>
      <c r="E66" s="49">
        <f t="shared" si="15"/>
        <v>0.23333333333333334</v>
      </c>
    </row>
    <row r="69" spans="1:5" x14ac:dyDescent="0.25">
      <c r="B69" s="38" t="s">
        <v>44</v>
      </c>
      <c r="C69" s="39"/>
      <c r="D69" s="39"/>
      <c r="E69" s="40"/>
    </row>
    <row r="70" spans="1:5" ht="30" x14ac:dyDescent="0.25">
      <c r="B70" s="61" t="s">
        <v>37</v>
      </c>
      <c r="C70" s="61" t="s">
        <v>41</v>
      </c>
      <c r="D70" s="61" t="s">
        <v>42</v>
      </c>
      <c r="E70" s="62" t="s">
        <v>45</v>
      </c>
    </row>
    <row r="71" spans="1:5" x14ac:dyDescent="0.25">
      <c r="A71" s="9" t="s">
        <v>9</v>
      </c>
      <c r="B71" s="10">
        <v>20</v>
      </c>
      <c r="C71" s="10">
        <v>2</v>
      </c>
      <c r="D71" s="41">
        <f>IF(C71="","",C71)</f>
        <v>2</v>
      </c>
      <c r="E71" s="42">
        <f>IF(ISERROR(D71/$B$71),"",(D71/$B$71))</f>
        <v>0.1</v>
      </c>
    </row>
    <row r="72" spans="1:5" x14ac:dyDescent="0.25">
      <c r="A72" s="9" t="s">
        <v>21</v>
      </c>
      <c r="B72" s="43"/>
      <c r="C72" s="12">
        <v>5</v>
      </c>
      <c r="D72" s="44">
        <f>IF(C72="","",(D71+C72))</f>
        <v>7</v>
      </c>
      <c r="E72" s="45">
        <f>IF(ISERROR(D72/$B$71),E71,(D72/$B$71))</f>
        <v>0.35</v>
      </c>
    </row>
    <row r="73" spans="1:5" x14ac:dyDescent="0.25">
      <c r="A73" s="9" t="s">
        <v>23</v>
      </c>
      <c r="B73" s="46"/>
      <c r="C73" s="12">
        <v>2</v>
      </c>
      <c r="D73" s="44">
        <f t="shared" ref="D73:D82" si="16">IF(C73="","",(D72+C73))</f>
        <v>9</v>
      </c>
      <c r="E73" s="45">
        <f t="shared" ref="E73:E82" si="17">IF(ISERROR(D73/$B$71),E72,(D73/$B$71))</f>
        <v>0.45</v>
      </c>
    </row>
    <row r="74" spans="1:5" x14ac:dyDescent="0.25">
      <c r="A74" s="9" t="s">
        <v>25</v>
      </c>
      <c r="B74" s="46"/>
      <c r="C74" s="12">
        <v>2</v>
      </c>
      <c r="D74" s="44">
        <f t="shared" si="16"/>
        <v>11</v>
      </c>
      <c r="E74" s="45">
        <f t="shared" si="17"/>
        <v>0.55000000000000004</v>
      </c>
    </row>
    <row r="75" spans="1:5" x14ac:dyDescent="0.25">
      <c r="A75" s="9" t="s">
        <v>27</v>
      </c>
      <c r="B75" s="46"/>
      <c r="C75" s="12">
        <v>1</v>
      </c>
      <c r="D75" s="44">
        <f t="shared" si="16"/>
        <v>12</v>
      </c>
      <c r="E75" s="45">
        <f t="shared" si="17"/>
        <v>0.6</v>
      </c>
    </row>
    <row r="76" spans="1:5" x14ac:dyDescent="0.25">
      <c r="A76" s="9" t="s">
        <v>29</v>
      </c>
      <c r="B76" s="46"/>
      <c r="C76" s="12"/>
      <c r="D76" s="44" t="str">
        <f t="shared" si="16"/>
        <v/>
      </c>
      <c r="E76" s="45">
        <f t="shared" si="17"/>
        <v>0.6</v>
      </c>
    </row>
    <row r="77" spans="1:5" x14ac:dyDescent="0.25">
      <c r="A77" s="9" t="s">
        <v>22</v>
      </c>
      <c r="B77" s="46"/>
      <c r="C77" s="12"/>
      <c r="D77" s="44" t="str">
        <f t="shared" si="16"/>
        <v/>
      </c>
      <c r="E77" s="45">
        <f t="shared" si="17"/>
        <v>0.6</v>
      </c>
    </row>
    <row r="78" spans="1:5" x14ac:dyDescent="0.25">
      <c r="A78" s="9" t="s">
        <v>24</v>
      </c>
      <c r="B78" s="46"/>
      <c r="C78" s="12"/>
      <c r="D78" s="44" t="str">
        <f t="shared" si="16"/>
        <v/>
      </c>
      <c r="E78" s="45">
        <f t="shared" si="17"/>
        <v>0.6</v>
      </c>
    </row>
    <row r="79" spans="1:5" x14ac:dyDescent="0.25">
      <c r="A79" s="9" t="s">
        <v>26</v>
      </c>
      <c r="B79" s="46"/>
      <c r="C79" s="12"/>
      <c r="D79" s="44" t="str">
        <f t="shared" si="16"/>
        <v/>
      </c>
      <c r="E79" s="45">
        <f t="shared" si="17"/>
        <v>0.6</v>
      </c>
    </row>
    <row r="80" spans="1:5" x14ac:dyDescent="0.25">
      <c r="A80" s="9" t="s">
        <v>28</v>
      </c>
      <c r="B80" s="46"/>
      <c r="C80" s="12"/>
      <c r="D80" s="44" t="str">
        <f t="shared" si="16"/>
        <v/>
      </c>
      <c r="E80" s="45">
        <f t="shared" si="17"/>
        <v>0.6</v>
      </c>
    </row>
    <row r="81" spans="1:5" x14ac:dyDescent="0.25">
      <c r="A81" s="9" t="s">
        <v>30</v>
      </c>
      <c r="B81" s="46"/>
      <c r="C81" s="12"/>
      <c r="D81" s="44" t="str">
        <f t="shared" si="16"/>
        <v/>
      </c>
      <c r="E81" s="45">
        <f t="shared" si="17"/>
        <v>0.6</v>
      </c>
    </row>
    <row r="82" spans="1:5" x14ac:dyDescent="0.25">
      <c r="A82" s="9" t="s">
        <v>31</v>
      </c>
      <c r="B82" s="47"/>
      <c r="C82" s="27"/>
      <c r="D82" s="48" t="str">
        <f t="shared" si="16"/>
        <v/>
      </c>
      <c r="E82" s="49">
        <f t="shared" si="17"/>
        <v>0.6</v>
      </c>
    </row>
  </sheetData>
  <mergeCells count="12">
    <mergeCell ref="B37:E37"/>
    <mergeCell ref="B40:B50"/>
    <mergeCell ref="B53:E53"/>
    <mergeCell ref="B56:B66"/>
    <mergeCell ref="B69:E69"/>
    <mergeCell ref="B72:B82"/>
    <mergeCell ref="B3:D3"/>
    <mergeCell ref="G3:S3"/>
    <mergeCell ref="G4:I4"/>
    <mergeCell ref="N4:P4"/>
    <mergeCell ref="B21:E21"/>
    <mergeCell ref="B24:B34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B22" sqref="B22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C23" sqref="C23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E22" sqref="E22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selection activeCell="E22" sqref="E22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selection activeCell="E22" sqref="E22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selection activeCell="E22" sqref="E22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selection activeCell="E22" sqref="E22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"/>
  <sheetViews>
    <sheetView workbookViewId="0">
      <selection activeCell="E22" sqref="E22"/>
    </sheetView>
  </sheetViews>
  <sheetFormatPr baseColWidth="10" defaultRowHeight="15" x14ac:dyDescent="0.25"/>
  <sheetData/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&amp;L&amp;G&amp;C&amp;"-,Gras"&amp;28&amp;KC00000TdB de l'Organisme&amp;R&amp;"-,Gras"&amp;12le 28 octobre 2016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TdB</vt:lpstr>
      <vt:lpstr>Processus P1</vt:lpstr>
      <vt:lpstr>Processus P2</vt:lpstr>
      <vt:lpstr>Processus P3</vt:lpstr>
      <vt:lpstr>Processus S1</vt:lpstr>
      <vt:lpstr>Processus S2</vt:lpstr>
      <vt:lpstr>Processus S3</vt:lpstr>
      <vt:lpstr>Processus S4</vt:lpstr>
      <vt:lpstr>Processus S5</vt:lpstr>
      <vt:lpstr>Processus S6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CASTEL</dc:creator>
  <cp:lastModifiedBy>yves CASTEL</cp:lastModifiedBy>
  <cp:lastPrinted>2016-10-28T08:48:23Z</cp:lastPrinted>
  <dcterms:created xsi:type="dcterms:W3CDTF">2016-10-28T08:03:55Z</dcterms:created>
  <dcterms:modified xsi:type="dcterms:W3CDTF">2016-10-28T08:51:58Z</dcterms:modified>
</cp:coreProperties>
</file>